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3\0000454-2023 Manutencao Ar Condicionado Diversas Regiões\Documentos Contratação\Lote I\"/>
    </mc:Choice>
  </mc:AlternateContent>
  <bookViews>
    <workbookView xWindow="-120" yWindow="-120" windowWidth="20730" windowHeight="11310" tabRatio="533"/>
  </bookViews>
  <sheets>
    <sheet name="Planilha de Orçamento" sheetId="9" r:id="rId1"/>
    <sheet name="BDI" sheetId="10" r:id="rId2"/>
  </sheets>
  <definedNames>
    <definedName name="_xlnm._FilterDatabase" localSheetId="0" hidden="1">'Planilha de Orçamento'!$B$11:$IA$88</definedName>
    <definedName name="_xlnm.Print_Area" localSheetId="1">BDI!$A$1:$I$33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9" l="1"/>
  <c r="H16" i="9" s="1"/>
  <c r="E88" i="9" l="1"/>
  <c r="D87" i="9" l="1"/>
  <c r="G24" i="9" l="1"/>
  <c r="H24" i="9" s="1"/>
  <c r="G23" i="9"/>
  <c r="H23" i="9" s="1"/>
  <c r="G67" i="9"/>
  <c r="H67" i="9" s="1"/>
  <c r="G15" i="9"/>
  <c r="H15" i="9" s="1"/>
  <c r="G57" i="9"/>
  <c r="H57" i="9" s="1"/>
  <c r="G74" i="9"/>
  <c r="H74" i="9" s="1"/>
  <c r="G52" i="9"/>
  <c r="H52" i="9" s="1"/>
  <c r="G21" i="9"/>
  <c r="H21" i="9" s="1"/>
  <c r="G56" i="9"/>
  <c r="H56" i="9" s="1"/>
  <c r="G48" i="9"/>
  <c r="H48" i="9" s="1"/>
  <c r="G64" i="9"/>
  <c r="H64" i="9" s="1"/>
  <c r="G46" i="9"/>
  <c r="H46" i="9" s="1"/>
  <c r="G22" i="9"/>
  <c r="H22" i="9" s="1"/>
  <c r="G55" i="9"/>
  <c r="H55" i="9" s="1"/>
  <c r="G58" i="9"/>
  <c r="H58" i="9" s="1"/>
  <c r="G54" i="9"/>
  <c r="H54" i="9" s="1"/>
  <c r="G50" i="9"/>
  <c r="H50" i="9" s="1"/>
  <c r="G53" i="9"/>
  <c r="H53" i="9" s="1"/>
  <c r="G20" i="9"/>
  <c r="H20" i="9" s="1"/>
  <c r="G82" i="9"/>
  <c r="H82" i="9" s="1"/>
  <c r="G43" i="9"/>
  <c r="H43" i="9" s="1"/>
  <c r="G86" i="9"/>
  <c r="H86" i="9" s="1"/>
  <c r="G85" i="9"/>
  <c r="H85" i="9" s="1"/>
  <c r="G84" i="9"/>
  <c r="H84" i="9" s="1"/>
  <c r="G83" i="9"/>
  <c r="H83" i="9" s="1"/>
  <c r="G81" i="9"/>
  <c r="H81" i="9" s="1"/>
  <c r="G80" i="9"/>
  <c r="H80" i="9" s="1"/>
  <c r="G79" i="9"/>
  <c r="H79" i="9" s="1"/>
  <c r="G19" i="9"/>
  <c r="H19" i="9" s="1"/>
  <c r="G78" i="9"/>
  <c r="H78" i="9" s="1"/>
  <c r="G77" i="9"/>
  <c r="H77" i="9" s="1"/>
  <c r="G76" i="9"/>
  <c r="H76" i="9" s="1"/>
  <c r="G75" i="9"/>
  <c r="H75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18" i="9"/>
  <c r="H18" i="9" s="1"/>
  <c r="G66" i="9"/>
  <c r="H66" i="9" s="1"/>
  <c r="G65" i="9"/>
  <c r="H65" i="9" s="1"/>
  <c r="G63" i="9"/>
  <c r="H63" i="9" s="1"/>
  <c r="G62" i="9"/>
  <c r="H62" i="9" s="1"/>
  <c r="G61" i="9"/>
  <c r="H61" i="9" s="1"/>
  <c r="G60" i="9"/>
  <c r="H60" i="9" s="1"/>
  <c r="G59" i="9"/>
  <c r="H59" i="9" s="1"/>
  <c r="G49" i="9"/>
  <c r="H49" i="9" s="1"/>
  <c r="G47" i="9"/>
  <c r="H47" i="9" s="1"/>
  <c r="G45" i="9"/>
  <c r="H45" i="9" s="1"/>
  <c r="G17" i="9"/>
  <c r="H17" i="9" s="1"/>
  <c r="G44" i="9"/>
  <c r="H44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51" i="9"/>
  <c r="H51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14" i="9" l="1"/>
  <c r="F87" i="9"/>
  <c r="F88" i="9" s="1"/>
  <c r="G87" i="9" l="1"/>
  <c r="H14" i="9"/>
  <c r="H87" i="9" l="1"/>
  <c r="D13" i="10"/>
  <c r="D21" i="10" s="1"/>
  <c r="H4" i="9" s="1"/>
  <c r="G88" i="9" l="1"/>
  <c r="H88" i="9" s="1"/>
  <c r="H90" i="9" s="1"/>
</calcChain>
</file>

<file path=xl/sharedStrings.xml><?xml version="1.0" encoding="utf-8"?>
<sst xmlns="http://schemas.openxmlformats.org/spreadsheetml/2006/main" count="290" uniqueCount="217">
  <si>
    <t>DESCRIÇÃO</t>
  </si>
  <si>
    <t>QUANT.</t>
  </si>
  <si>
    <t>UNID.</t>
  </si>
  <si>
    <t>EMAIL:</t>
  </si>
  <si>
    <t>RAZÃO SOCIAL:</t>
  </si>
  <si>
    <t>CNPJ:</t>
  </si>
  <si>
    <t>DATA DA PROPOSTA</t>
  </si>
  <si>
    <t>FONE:</t>
  </si>
  <si>
    <t>1.1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</si>
  <si>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</si>
  <si>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</si>
  <si>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</si>
  <si>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</si>
  <si>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</si>
  <si>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</si>
  <si>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</si>
  <si>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</si>
  <si>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</si>
  <si>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</si>
  <si>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</si>
  <si>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</si>
  <si>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</si>
  <si>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</si>
  <si>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</si>
  <si>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</si>
  <si>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</si>
  <si>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</si>
  <si>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</si>
  <si>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</si>
  <si>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</si>
  <si>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</si>
  <si>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</si>
  <si>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</si>
  <si>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</si>
  <si>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</si>
  <si>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</si>
  <si>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</si>
  <si>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</si>
  <si>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</si>
  <si>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</si>
  <si>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</si>
  <si>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</si>
  <si>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</si>
  <si>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1.1.1</t>
  </si>
  <si>
    <t>TR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</si>
  <si>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</si>
  <si>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</si>
  <si>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</si>
  <si>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</si>
  <si>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</si>
  <si>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</si>
  <si>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</si>
  <si>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</si>
  <si>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</si>
  <si>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</si>
  <si>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</si>
  <si>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</si>
  <si>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</si>
  <si>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</si>
  <si>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</si>
  <si>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</si>
  <si>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</si>
  <si>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</si>
  <si>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</si>
  <si>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</si>
  <si>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</si>
  <si>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</si>
  <si>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</si>
  <si>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</si>
  <si>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</si>
  <si>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</si>
  <si>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</si>
  <si>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</si>
  <si>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</si>
  <si>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</si>
  <si>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</si>
  <si>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</si>
  <si>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</si>
  <si>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</si>
  <si>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</si>
  <si>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</si>
  <si>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</si>
  <si>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</si>
  <si>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</si>
  <si>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</si>
  <si>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</si>
  <si>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</si>
  <si>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</si>
  <si>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</si>
  <si>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</si>
  <si>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</si>
  <si>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</si>
  <si>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</si>
  <si>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</si>
  <si>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</si>
  <si>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</si>
  <si>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</si>
  <si>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</si>
  <si>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</si>
  <si>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</si>
  <si>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</si>
  <si>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</si>
  <si>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</si>
  <si>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</si>
  <si>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</si>
  <si>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</si>
  <si>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</si>
  <si>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</si>
  <si>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</si>
  <si>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</si>
  <si>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</si>
  <si>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</si>
  <si>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</si>
  <si>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</si>
  <si>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</si>
  <si>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</si>
  <si>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</si>
  <si>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TOTAL DO SUBITEM 1.1</t>
  </si>
  <si>
    <t>PREÇO</t>
  </si>
  <si>
    <t>MENSAL</t>
  </si>
  <si>
    <t>ANUAL</t>
  </si>
  <si>
    <t>MÃO DE OBRA</t>
  </si>
  <si>
    <r>
      <t xml:space="preserve">2. ENDEREÇO DE EXECUÇÃO/ENTREGA: </t>
    </r>
    <r>
      <rPr>
        <sz val="10"/>
        <rFont val="Calibri"/>
        <family val="2"/>
        <scheme val="minor"/>
      </rPr>
      <t>REDE DE AGENCIAS, PAs, PAEs e SAAs  NO RS.</t>
    </r>
  </si>
  <si>
    <t>TOTAL DO SUBITEM 1.1 COM BDI</t>
  </si>
  <si>
    <t>ITENS</t>
  </si>
  <si>
    <t>CUSTO TOTAL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</si>
  <si>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</si>
  <si>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</si>
  <si>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</si>
  <si>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</si>
  <si>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VALOR TOTAL (SOMATÓRIO SUBITENS 1.1 E 1.2)</t>
  </si>
  <si>
    <t>VALOR MÁXIMO A SER CONSUMIDO PELO CONTRATANTE, CONFORME NECESSIDADE PARA O ITEM 1.2</t>
  </si>
  <si>
    <t>3.</t>
  </si>
  <si>
    <t>O Licitante deverá preencher a 'Tabela anexa com a composição de custos unitários de materiais e serviços especializados' e anexar juntamente a esta Planilha de Orçamentos, pois a mesma é parte integrante da proposta.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</si>
  <si>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</si>
  <si>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r>
      <t xml:space="preserve">4. CONDIÇÕES DE PAGAMENTO: </t>
    </r>
    <r>
      <rPr>
        <sz val="10"/>
        <rFont val="Calibri"/>
        <family val="2"/>
        <scheme val="minor"/>
      </rPr>
      <t>Medição, conforme contrato</t>
    </r>
  </si>
  <si>
    <t>LOTE</t>
  </si>
  <si>
    <t>ASSIS BRASIL - Av. Assis Brasil, 6464 - Porto Alegre/RS - (51) 3364 1566</t>
  </si>
  <si>
    <t>AV. BALTAZAR O. GARCIA - Av. Baltazar de Oliveira Garcia, 2132 - Porto Alegre/RS - (51) 3344 5090</t>
  </si>
  <si>
    <t>AV. BENJAMIN CONSTANT - Rua Dom Pedro II, 390 lj 114 - Porto Alegre/RS - (51) 3343 2765</t>
  </si>
  <si>
    <t>AV. DOS ESTADOS - Av. dos Estados, 2001 - Porto Alegre/RS - (51) 3371 1515</t>
  </si>
  <si>
    <t>AV. OTTO NIEMEYER - Av. Otto Niemeyer, 2230 - Porto Alegre/RS - (51) 3242 2629</t>
  </si>
  <si>
    <t>AZENHA - Rua Visconde do Herval , 1350 - Porto Alegre/RS - (51) 3014 7337</t>
  </si>
  <si>
    <t>BEIRA RIO - Av. Praia de Belas, 1750 - Porto Alegre/RS - (51) 3232 3422</t>
  </si>
  <si>
    <t>BELÉM NOVO - Rua Dr. Cecílio Monza, 10827 - Porto Alegre/RS - (51) 3259 1133</t>
  </si>
  <si>
    <t>BOM CONSELHO - Rua Ramiro Barcelos, 1274 - Porto Alegre/RS - (51) 3311 3729</t>
  </si>
  <si>
    <t>BONFIM - Av. Osvaldo Aranha, 1246 - Porto Alegre/RS - (51) 3014 7300</t>
  </si>
  <si>
    <t>BORGES DE MEDEIROS - Rua General Andrade Neves, 185 - Porto Alegre/RS - (51) 3213 1600</t>
  </si>
  <si>
    <t>BOULEVARD STRIP - Av. Assis Brasil, 4320 lj. 72 a 77 - Porto Alegre/RS - (51) 3340 3744</t>
  </si>
  <si>
    <t>BOURBON IPIRANGA - Av. Ipiranga, 5200 lj. 149 - Porto Alegre/RS - (51) 3384 1775</t>
  </si>
  <si>
    <t>CAERGS - Av. Borges de Medeiros, 1501 - Porto Alegre/RS - (51) 3284 9200</t>
  </si>
  <si>
    <t>CAMINHO DO MEIO - Av. Protásio Alves, 848 - Porto Alegre/RS - (51) 3014 7220</t>
  </si>
  <si>
    <t>CAMPOS VELHO - Rua Doutor Campos Velho, 579 - Porto Alegre/RS - (51) 3246 6818</t>
  </si>
  <si>
    <t>CARLOS GOMES - Av. Carlos Gomes, 615 - Porto Alegre/RS - (51) 3014 7117</t>
  </si>
  <si>
    <t>PA CEASA - Av. Fernando Ferrari, 1001 - Porto Alegre/RS - (51) 3371 3370</t>
  </si>
  <si>
    <t>CIDADE BAIXA - Av. Borges de Medeiros, 1210 - Porto Alegre/RS - (51) 3393 6300</t>
  </si>
  <si>
    <t>CRISTO REDENTOR - Av. Assis Brasil, 2932/2942 - Porto Alegre/RS - (51) 3357 1600</t>
  </si>
  <si>
    <t>DUQUE DE CAXIAS - Rua Duque de Caxias, 957 - Porto Alegre/RS - (51) 3228 6300</t>
  </si>
  <si>
    <t>IPANEMA - Estrada Eduardo Prado, 1954 sl.107 - Porto Alegre/RS - (51) 3246 7595</t>
  </si>
  <si>
    <t>LOMBA DO PINHEIRO - Av. João de Oliveira Remião, 6630 - Porto Alegre/RS - (51) 3319 7227</t>
  </si>
  <si>
    <t>NAVEGANTES - Av. França, 646 - Porto Alegre/RS - (51) 3778 5800</t>
  </si>
  <si>
    <t>PARTENON - Av. Bento Gonçalves, 1800 - Porto Alegre/RS - (51) 3320 1400</t>
  </si>
  <si>
    <t>PASSO DAREIA - Av. Assis Brasil, 164 lj 82 - Porto Alegre/RS - (51) 3014 7474</t>
  </si>
  <si>
    <t>PRAIA DE BELAS SHOPP - Av. Praia de Belas, 1181 lj 1020A - Porto Alegre/RS - (51) 3231 4922</t>
  </si>
  <si>
    <t>PUC - Av. Ipiranga, 6681 - Porto Alegre/RS - (51) 3336 3165</t>
  </si>
  <si>
    <t>REDENÇÃO - Av. Loureiro da Silva, 2001 lj. 102 - Porto Alegre/RS - (51) 3212 5536</t>
  </si>
  <si>
    <t>SAA DRIVE THRU - Av. Protásio Alves, 1000 - Porto Alegre/RS</t>
  </si>
  <si>
    <t>SÃO JOÃO - Av. São Pedro, 574 - Porto Alegre/RS - (51) 3208 6900</t>
  </si>
  <si>
    <t>SÃO JOSÉ - Av. Bento Gonçalves, 5253 - Porto Alegre/RS - (51) 3336 3122</t>
  </si>
  <si>
    <t>TERESÓPOLIS - Av. Teresópolis, 3621 - Porto Alegre/RS - (51) 3336 3599</t>
  </si>
  <si>
    <t>TRÊS FIGUEIRAS - Av. Protásio Alves, 5555 - Porto Alegre/RS - (51) 3334 5077</t>
  </si>
  <si>
    <t>TRISTEZA - Av. Wenceslau Escobar, 2971 - Porto Alegre/RS - (51) 3269 2995</t>
  </si>
  <si>
    <t>UNIVERSITÁRIA - Av. Bento Gonçalves, 6196 - Porto Alegre/RS - (51) 3336 4099</t>
  </si>
  <si>
    <t>VILA IPIRANGA - Av. do Forte, 1128 - Porto Alegre/RS - (51) 3338 0166</t>
  </si>
  <si>
    <t>WENCESLAU ESCOBAR - Av. Wenceslau Escobar, 1823 sl. 01 - Porto Alegre/RS - (51) 3395 3309</t>
  </si>
  <si>
    <t>LABORATÓRIO UIT (BAGERGS) - Av. Getúlio Vargas, 8201 Pavilhão 07 - Canoas/RS - (51) 3425 7000</t>
  </si>
  <si>
    <t>UNIDADE DE GESTÃO PATRIMONIAL (BAGERGS) - Av. Getúlio Vargas, 8201 Pavilhão 07 - Canoas/RS - (51) 3425 7000</t>
  </si>
  <si>
    <t>PA HOSP.E. DORNELES - Av. Ipiranga, 1801 - Porto Alegre/RS - (51) 3219 2308</t>
  </si>
  <si>
    <t>PA TRIB. CONTAS RGS - Rua Sete de Setembro, 388 - Porto Alegre/RS - (51) 3215 2129</t>
  </si>
  <si>
    <t>PA SC INTERNACIONAL - Av. Padre Cacique, 891 - Porto Alegre/RS - (51) 3232 5814</t>
  </si>
  <si>
    <t>BAIRRO VILA NOVA - Av. Rodrigues da Fonseca, 1519 - Porto Alegre/RS - (51) 3261 8020</t>
  </si>
  <si>
    <t>MINISTÉRIO PÚBLICO - Av. Aureliano de Figueiredo Pinto, 80 - Porto Alegre/RS - (51) 3212 4432</t>
  </si>
  <si>
    <t>PRAÇA DA ENCOL - Rua Carlos Trein Filho, 1325 - Porto Alegre/RS - (51) 3394 9900</t>
  </si>
  <si>
    <t>NILO PEÇANHA - Av. Dr. Nilo Peçanha, 2245 - loja 06 - Porto Alegre - (51) 3394 9950</t>
  </si>
  <si>
    <t>PA SECRET. FAZENDA - Av Mauá, 1155 - Porto Alegre/RS - (51) 3215 2128</t>
  </si>
  <si>
    <t>PA FORO CENTRAL - Rua Márcio Luís Veras Vidor, 10 - Porto Alegre/RS - (51) 3228 9944</t>
  </si>
  <si>
    <t>PA SHOPPING TOTAL - Av. Cristóvão Colombo, 545 - Porto Alegre/RS - (51) 3290 8247</t>
  </si>
  <si>
    <t>QUIOSQUE SANTA CASA - Av. Independência, 155 - Porto Alegre/RS - (51) xxxx xxxx</t>
  </si>
  <si>
    <t>PODER JUDICIÁRIO - Rua Manoelito de Ornellas, 50 Predio H - Porto Alegre/RS - (51) 3290 5300</t>
  </si>
  <si>
    <t>PRESTAÇÃO DE SERVIÇOS DE MANUTENÇÃO PREVENTIVA E CORRETIVA EM CONDICIONADORES DE AR E EQUIPAMENTOS MECÂNICOS, COM FORNECIMENTO DE MATERIAIS - REGIÃO R01 - PORTO ALEGRE</t>
  </si>
  <si>
    <r>
      <t xml:space="preserve">1. OBJETO: </t>
    </r>
    <r>
      <rPr>
        <sz val="10"/>
        <rFont val="Calibri"/>
        <family val="2"/>
        <scheme val="minor"/>
      </rPr>
      <t>PRESTAÇÃO DE SERVIÇOS DE MANUTENÇÃO PREVENTIVA E CORRETIVA EM CONDICIONADORES DE AR E EQUIPAMENTOS MECÂNICOS NA REDE DE AGÊNCIAS, COM FORNECIMENTO DE MATERIAIS</t>
    </r>
  </si>
  <si>
    <t>AV. PROTÁSIO ALVES, Av. Protásio Alves, 1101 - Porto Alegre/RS - (51) 3014 7171</t>
  </si>
  <si>
    <t>CAVALHADA - Av. Cavalhada, 2613 - Porto Alegre/RS - (51) 3249 2899</t>
  </si>
  <si>
    <t>COLISEU - Av. Júlio de Castilhos, 505 lj 01 - Porto Alegre/RS - (51) 3254 7700</t>
  </si>
  <si>
    <t>CRISTÓVÃO COLOMBO - Av. Cristóvão Colombo, 2194 - Porto Alegre/RS - (51) 3346 1700</t>
  </si>
  <si>
    <t>FLORESTA - Av. Cristóvão Colombo, 1374 - Porto Alegre/RS - (51) 3346 6277</t>
  </si>
  <si>
    <t>GLÓRIA - Av. Prof. Oscar Pereira, 2542 - Porto Alegre/RS - (51) 3208 6750</t>
  </si>
  <si>
    <t>MENINO DEUS - Av. Getúlio Vargas, 1627 - Porto Alegre/RS - (51) 3231 5733</t>
  </si>
  <si>
    <t>OTÁVIO ROCHA - Rua Vigário José Inácio, 395 - Porto Alegre/RS - (51) 3014 7400</t>
  </si>
  <si>
    <t>PA ACADEMIA POLÍCIA - Av. Aparício Borges, 2001 - Porto Alegre/RS - (51) 3352 5942</t>
  </si>
  <si>
    <t>PA ITAPUÃ - Estrada Nossa Senhora dos Navegantes, sn - Porto Alegre/RS - (51) 3494 1816</t>
  </si>
  <si>
    <t>PALÁCIO DA POLÍCIA - Av. Azenha, 473 - Porto Alegre/RS - (51) 3395 9900</t>
  </si>
  <si>
    <t>PARCÃO - Rua 24 de Outubro, 847 - Porto Alegre/RS - (51) 3312 4000</t>
  </si>
  <si>
    <t>PETRÓPOLIS - Av. Protásio Alves, 2553 lj. 101 - Porto Alegre/RS - (51) 3014 7200</t>
  </si>
  <si>
    <t>RESTINGA - Est. João Antônio Silveira, 2015 - Porto Alegre/RS - (51) 3261 1319</t>
  </si>
  <si>
    <t>VENEZIANOS - Av. Venâncio Aires, 127 - Porto Alegre/RS - (51) 3225 1685</t>
  </si>
  <si>
    <t>UNIÃO - Rua 7 de Setembro, 1109 - Porto Alegre/RS - (51) 3287 8900</t>
  </si>
  <si>
    <t>SUPERINTENDENCIA REGIONAL GRANDE PORTO ALEGRE  - Rua 24 de Outubro, 847 - Porto Alegre/RS</t>
  </si>
  <si>
    <t>SAA RODOVIÁRIA - Largo Vespasiano Júlio Veppo, s/n - Porto Alegre/RS</t>
  </si>
  <si>
    <t>SAA OTÁVIO ROCHA - Av. Otávio Rocha, 54 - Porto Alegre/RS</t>
  </si>
  <si>
    <t>SAA IGUATEMI - Av. João Wallig, 1800 - Porto Alegre/RS</t>
  </si>
  <si>
    <t>SAA SPOT CIDADE BAIXA - Rua Gal. Lima e Silva, 757 - Porto Alegre/RS</t>
  </si>
  <si>
    <t>I</t>
  </si>
  <si>
    <t>Não há obrigatoriedade, por parte do CONTRATANTE, de adquirir quantidades mínimas de materias/peças descritas nos subitens x.2 nos lotes (Tabela anexa com a composição de custos unitários de materiais e serviços especializados), pois tais materiais/peças serão adquiridos para execução de serviços não previsíveis, como furtos, roubos, sinistros, equipamentos condenados, itens não característicos de manutenção.</t>
  </si>
  <si>
    <t xml:space="preserve">Os subitens x.2.5 - Higienização da rede de dutos nos lotes (Tabela anexa com a composição de custos unitários de materiais e serviços especializados), também será contratado conforme demanda do CONTRATANTE. </t>
  </si>
  <si>
    <t>Processo nº 0000454/2023</t>
  </si>
  <si>
    <t>Enc. Sociais - SINAPI-RS DEZ/2022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</si>
</sst>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0.00_);[Red]\(0.00\)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MS Sans Serif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" fillId="0" borderId="0"/>
    <xf numFmtId="44" fontId="2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4" fontId="8" fillId="0" borderId="15" xfId="15" applyFont="1" applyFill="1" applyBorder="1" applyAlignment="1" applyProtection="1">
      <alignment vertical="center"/>
      <protection locked="0"/>
    </xf>
    <xf numFmtId="44" fontId="8" fillId="0" borderId="22" xfId="15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27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27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2" borderId="15" xfId="0" applyFont="1" applyFill="1" applyBorder="1" applyAlignment="1">
      <alignment horizontal="center"/>
    </xf>
    <xf numFmtId="0" fontId="28" fillId="2" borderId="15" xfId="16" applyFont="1" applyFill="1" applyBorder="1" applyAlignment="1" applyProtection="1">
      <alignment horizontal="center" vertical="center" wrapText="1"/>
    </xf>
    <xf numFmtId="0" fontId="28" fillId="0" borderId="28" xfId="0" applyFont="1" applyBorder="1" applyAlignment="1" applyProtection="1">
      <alignment horizontal="center" vertical="center" wrapText="1"/>
    </xf>
    <xf numFmtId="2" fontId="28" fillId="2" borderId="15" xfId="0" applyNumberFormat="1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</xf>
    <xf numFmtId="0" fontId="28" fillId="0" borderId="28" xfId="0" applyFont="1" applyFill="1" applyBorder="1" applyAlignment="1" applyProtection="1">
      <alignment horizontal="center" vertical="center" wrapText="1"/>
    </xf>
    <xf numFmtId="2" fontId="28" fillId="0" borderId="15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15" xfId="0" applyFont="1" applyFill="1" applyBorder="1" applyAlignment="1">
      <alignment horizontal="center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0" fontId="6" fillId="4" borderId="15" xfId="0" applyFont="1" applyFill="1" applyBorder="1" applyAlignment="1">
      <alignment horizontal="right" vertical="top" wrapText="1"/>
    </xf>
    <xf numFmtId="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16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16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2" xfId="0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28" fillId="0" borderId="33" xfId="0" applyFont="1" applyBorder="1" applyAlignment="1" applyProtection="1">
      <alignment horizontal="center" vertical="center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7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33" xfId="15" applyFont="1" applyFill="1" applyBorder="1" applyAlignment="1" applyProtection="1">
      <alignment vertical="center"/>
    </xf>
    <xf numFmtId="44" fontId="8" fillId="0" borderId="33" xfId="15" applyFont="1" applyBorder="1" applyAlignment="1" applyProtection="1">
      <alignment vertical="center"/>
    </xf>
    <xf numFmtId="44" fontId="8" fillId="0" borderId="27" xfId="15" applyFont="1" applyBorder="1" applyAlignment="1" applyProtection="1">
      <alignment vertical="center"/>
    </xf>
    <xf numFmtId="44" fontId="8" fillId="0" borderId="27" xfId="15" applyFont="1" applyFill="1" applyBorder="1" applyAlignment="1" applyProtection="1">
      <alignment vertical="center"/>
    </xf>
    <xf numFmtId="164" fontId="8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166" fontId="28" fillId="2" borderId="22" xfId="15" applyNumberFormat="1" applyFont="1" applyFill="1" applyBorder="1" applyAlignment="1" applyProtection="1">
      <alignment horizontal="center" vertical="center"/>
    </xf>
    <xf numFmtId="166" fontId="28" fillId="2" borderId="15" xfId="15" applyNumberFormat="1" applyFont="1" applyFill="1" applyBorder="1" applyAlignment="1" applyProtection="1">
      <alignment horizontal="center" vertical="center"/>
    </xf>
    <xf numFmtId="166" fontId="28" fillId="0" borderId="15" xfId="15" applyNumberFormat="1" applyFont="1" applyFill="1" applyBorder="1" applyAlignment="1" applyProtection="1">
      <alignment horizontal="center" vertical="center"/>
    </xf>
    <xf numFmtId="166" fontId="28" fillId="0" borderId="15" xfId="15" applyNumberFormat="1" applyFont="1" applyBorder="1" applyAlignment="1" applyProtection="1">
      <alignment horizontal="center" vertical="center"/>
    </xf>
    <xf numFmtId="10" fontId="12" fillId="0" borderId="12" xfId="0" applyNumberFormat="1" applyFont="1" applyFill="1" applyBorder="1" applyAlignment="1" applyProtection="1">
      <alignment horizontal="right" vertical="center" wrapText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left" vertical="top" wrapText="1"/>
      <protection hidden="1"/>
    </xf>
    <xf numFmtId="0" fontId="8" fillId="0" borderId="20" xfId="0" applyFont="1" applyBorder="1" applyAlignment="1" applyProtection="1">
      <alignment horizontal="left" vertical="top" wrapText="1"/>
      <protection hidden="1"/>
    </xf>
    <xf numFmtId="0" fontId="8" fillId="0" borderId="21" xfId="0" applyFont="1" applyBorder="1" applyAlignment="1" applyProtection="1">
      <alignment horizontal="left" vertical="top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6" fillId="2" borderId="38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1" fontId="6" fillId="4" borderId="18" xfId="0" applyNumberFormat="1" applyFont="1" applyFill="1" applyBorder="1" applyAlignment="1" applyProtection="1">
      <alignment horizontal="center" vertical="center" wrapText="1"/>
    </xf>
    <xf numFmtId="1" fontId="6" fillId="4" borderId="15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2" fontId="13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2" fontId="13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1" fontId="6" fillId="4" borderId="27" xfId="0" applyNumberFormat="1" applyFont="1" applyFill="1" applyBorder="1" applyAlignment="1" applyProtection="1">
      <alignment horizontal="right" vertical="center" wrapText="1"/>
    </xf>
    <xf numFmtId="1" fontId="6" fillId="4" borderId="20" xfId="0" applyNumberFormat="1" applyFont="1" applyFill="1" applyBorder="1" applyAlignment="1" applyProtection="1">
      <alignment horizontal="right" vertical="center" wrapText="1"/>
    </xf>
    <xf numFmtId="1" fontId="6" fillId="4" borderId="35" xfId="0" applyNumberFormat="1" applyFont="1" applyFill="1" applyBorder="1" applyAlignment="1" applyProtection="1">
      <alignment horizontal="right" vertical="center" wrapText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2" fontId="13" fillId="4" borderId="26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</cellXfs>
  <cellStyles count="17">
    <cellStyle name="Hiperlink" xfId="16" builtinId="8"/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86</xdr:row>
      <xdr:rowOff>0</xdr:rowOff>
    </xdr:from>
    <xdr:to>
      <xdr:col>2</xdr:col>
      <xdr:colOff>2143125</xdr:colOff>
      <xdr:row>87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86</xdr:row>
      <xdr:rowOff>0</xdr:rowOff>
    </xdr:from>
    <xdr:to>
      <xdr:col>2</xdr:col>
      <xdr:colOff>2143125</xdr:colOff>
      <xdr:row>87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86</xdr:row>
      <xdr:rowOff>0</xdr:rowOff>
    </xdr:from>
    <xdr:to>
      <xdr:col>2</xdr:col>
      <xdr:colOff>2143125</xdr:colOff>
      <xdr:row>87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87</xdr:row>
      <xdr:rowOff>0</xdr:rowOff>
    </xdr:from>
    <xdr:to>
      <xdr:col>2</xdr:col>
      <xdr:colOff>2143125</xdr:colOff>
      <xdr:row>88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87</xdr:row>
      <xdr:rowOff>0</xdr:rowOff>
    </xdr:from>
    <xdr:to>
      <xdr:col>2</xdr:col>
      <xdr:colOff>2143125</xdr:colOff>
      <xdr:row>88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87</xdr:row>
      <xdr:rowOff>0</xdr:rowOff>
    </xdr:from>
    <xdr:to>
      <xdr:col>2</xdr:col>
      <xdr:colOff>2143125</xdr:colOff>
      <xdr:row>88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88</xdr:row>
      <xdr:rowOff>0</xdr:rowOff>
    </xdr:from>
    <xdr:to>
      <xdr:col>2</xdr:col>
      <xdr:colOff>2143125</xdr:colOff>
      <xdr:row>89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88</xdr:row>
      <xdr:rowOff>0</xdr:rowOff>
    </xdr:from>
    <xdr:to>
      <xdr:col>2</xdr:col>
      <xdr:colOff>2143125</xdr:colOff>
      <xdr:row>89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88</xdr:row>
      <xdr:rowOff>0</xdr:rowOff>
    </xdr:from>
    <xdr:to>
      <xdr:col>2</xdr:col>
      <xdr:colOff>2143125</xdr:colOff>
      <xdr:row>89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89</xdr:row>
      <xdr:rowOff>0</xdr:rowOff>
    </xdr:from>
    <xdr:to>
      <xdr:col>2</xdr:col>
      <xdr:colOff>2143125</xdr:colOff>
      <xdr:row>90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89</xdr:row>
      <xdr:rowOff>0</xdr:rowOff>
    </xdr:from>
    <xdr:to>
      <xdr:col>2</xdr:col>
      <xdr:colOff>2143125</xdr:colOff>
      <xdr:row>90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89</xdr:row>
      <xdr:rowOff>0</xdr:rowOff>
    </xdr:from>
    <xdr:to>
      <xdr:col>2</xdr:col>
      <xdr:colOff>2143125</xdr:colOff>
      <xdr:row>90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89</xdr:row>
      <xdr:rowOff>0</xdr:rowOff>
    </xdr:from>
    <xdr:to>
      <xdr:col>2</xdr:col>
      <xdr:colOff>2143125</xdr:colOff>
      <xdr:row>90</xdr:row>
      <xdr:rowOff>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89</xdr:row>
      <xdr:rowOff>0</xdr:rowOff>
    </xdr:from>
    <xdr:to>
      <xdr:col>2</xdr:col>
      <xdr:colOff>2143125</xdr:colOff>
      <xdr:row>90</xdr:row>
      <xdr:rowOff>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89</xdr:row>
      <xdr:rowOff>0</xdr:rowOff>
    </xdr:from>
    <xdr:to>
      <xdr:col>2</xdr:col>
      <xdr:colOff>2143125</xdr:colOff>
      <xdr:row>90</xdr:row>
      <xdr:rowOff>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95"/>
  <sheetViews>
    <sheetView showGridLines="0" tabSelected="1" showRuler="0" topLeftCell="A6" zoomScaleNormal="100" zoomScaleSheetLayoutView="90" zoomScalePageLayoutView="90" workbookViewId="0">
      <selection activeCell="H6" sqref="H6"/>
    </sheetView>
  </sheetViews>
  <sheetFormatPr defaultColWidth="11.42578125" defaultRowHeight="15" x14ac:dyDescent="0.2"/>
  <cols>
    <col min="1" max="1" width="11.42578125" style="6"/>
    <col min="2" max="2" width="15.7109375" style="13" customWidth="1"/>
    <col min="3" max="3" width="95" style="14" customWidth="1"/>
    <col min="4" max="4" width="9.7109375" style="15" customWidth="1"/>
    <col min="5" max="5" width="6.7109375" style="16" customWidth="1"/>
    <col min="6" max="6" width="14.7109375" style="17" customWidth="1"/>
    <col min="7" max="7" width="15.28515625" style="17" customWidth="1"/>
    <col min="8" max="8" width="17.42578125" style="17" customWidth="1"/>
    <col min="9" max="226" width="11.42578125" style="6" customWidth="1"/>
    <col min="227" max="227" width="56.28515625" style="6" customWidth="1"/>
    <col min="228" max="16384" width="11.42578125" style="6"/>
  </cols>
  <sheetData>
    <row r="1" spans="1:235" ht="15" customHeight="1" x14ac:dyDescent="0.2">
      <c r="A1" s="133" t="s">
        <v>10</v>
      </c>
      <c r="B1" s="133"/>
      <c r="C1" s="133"/>
      <c r="D1" s="133"/>
      <c r="E1" s="133"/>
      <c r="F1" s="133"/>
      <c r="G1" s="133"/>
      <c r="H1" s="133"/>
    </row>
    <row r="2" spans="1:235" ht="15" customHeight="1" x14ac:dyDescent="0.2">
      <c r="A2" s="133"/>
      <c r="B2" s="133"/>
      <c r="C2" s="133"/>
      <c r="D2" s="133"/>
      <c r="E2" s="133"/>
      <c r="F2" s="133"/>
      <c r="G2" s="133"/>
      <c r="H2" s="133"/>
    </row>
    <row r="3" spans="1:235" ht="30.75" customHeight="1" x14ac:dyDescent="0.2">
      <c r="A3" s="152" t="s">
        <v>190</v>
      </c>
      <c r="B3" s="152"/>
      <c r="C3" s="152"/>
      <c r="D3" s="152"/>
      <c r="E3" s="152"/>
      <c r="F3" s="136" t="s">
        <v>215</v>
      </c>
      <c r="G3" s="136"/>
      <c r="H3" s="136"/>
    </row>
    <row r="4" spans="1:235" ht="15" customHeight="1" x14ac:dyDescent="0.2">
      <c r="A4" s="117" t="s">
        <v>122</v>
      </c>
      <c r="B4" s="117"/>
      <c r="C4" s="117"/>
      <c r="D4" s="117"/>
      <c r="E4" s="117"/>
      <c r="F4" s="135" t="s">
        <v>9</v>
      </c>
      <c r="G4" s="135"/>
      <c r="H4" s="64">
        <f>BDI!D21</f>
        <v>0.25</v>
      </c>
    </row>
    <row r="5" spans="1:235" x14ac:dyDescent="0.2">
      <c r="A5" s="153" t="s">
        <v>134</v>
      </c>
      <c r="B5" s="153"/>
      <c r="C5" s="153"/>
      <c r="D5" s="153"/>
      <c r="E5" s="153"/>
      <c r="F5" s="145" t="s">
        <v>216</v>
      </c>
      <c r="G5" s="145"/>
      <c r="H5" s="125">
        <v>1.1276999999999999</v>
      </c>
    </row>
    <row r="6" spans="1:235" x14ac:dyDescent="0.2">
      <c r="A6" s="117" t="s">
        <v>135</v>
      </c>
      <c r="B6" s="117"/>
      <c r="C6" s="117"/>
      <c r="D6" s="117"/>
      <c r="E6" s="117"/>
      <c r="F6" s="135" t="s">
        <v>6</v>
      </c>
      <c r="G6" s="135"/>
      <c r="H6" s="65"/>
    </row>
    <row r="7" spans="1:235" s="8" customFormat="1" ht="30.75" customHeight="1" thickBot="1" x14ac:dyDescent="0.25">
      <c r="A7" s="134" t="s">
        <v>12</v>
      </c>
      <c r="B7" s="134"/>
      <c r="C7" s="134"/>
      <c r="D7" s="134"/>
      <c r="E7" s="134"/>
      <c r="F7" s="134"/>
      <c r="G7" s="134"/>
      <c r="H7" s="13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</row>
    <row r="8" spans="1:235" s="11" customFormat="1" ht="23.25" customHeight="1" x14ac:dyDescent="0.2">
      <c r="B8" s="66" t="s">
        <v>4</v>
      </c>
      <c r="C8" s="67"/>
      <c r="D8" s="66" t="s">
        <v>5</v>
      </c>
      <c r="E8" s="146"/>
      <c r="F8" s="146"/>
      <c r="G8" s="66" t="s">
        <v>7</v>
      </c>
      <c r="H8" s="120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9"/>
      <c r="AA8" s="9"/>
      <c r="AB8" s="9"/>
      <c r="AC8" s="9"/>
      <c r="AD8" s="10"/>
      <c r="AE8" s="9"/>
      <c r="AF8" s="9"/>
      <c r="AG8" s="9"/>
      <c r="AH8" s="9"/>
      <c r="AI8" s="9"/>
      <c r="AJ8" s="9"/>
      <c r="AK8" s="9"/>
      <c r="AL8" s="10"/>
      <c r="AM8" s="9"/>
      <c r="AN8" s="9"/>
      <c r="AO8" s="9"/>
      <c r="AP8" s="9"/>
      <c r="AQ8" s="9"/>
      <c r="AR8" s="9"/>
      <c r="AS8" s="9"/>
      <c r="AT8" s="10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9"/>
      <c r="BG8" s="9"/>
      <c r="BH8" s="9"/>
      <c r="BI8" s="9"/>
      <c r="BJ8" s="10"/>
      <c r="BK8" s="9"/>
      <c r="BL8" s="9"/>
      <c r="BM8" s="9"/>
      <c r="BN8" s="9"/>
      <c r="BO8" s="9"/>
      <c r="BP8" s="9"/>
      <c r="BQ8" s="9"/>
      <c r="BR8" s="10"/>
      <c r="BS8" s="9"/>
      <c r="BT8" s="9"/>
      <c r="BU8" s="9"/>
      <c r="BV8" s="9"/>
      <c r="BW8" s="9"/>
      <c r="BX8" s="9"/>
      <c r="BY8" s="9"/>
      <c r="BZ8" s="10"/>
      <c r="CA8" s="9"/>
      <c r="CB8" s="9"/>
      <c r="CC8" s="9"/>
      <c r="CD8" s="9"/>
      <c r="CE8" s="9"/>
      <c r="CF8" s="9"/>
      <c r="CG8" s="9"/>
      <c r="CH8" s="10"/>
      <c r="CI8" s="9"/>
      <c r="CJ8" s="9"/>
      <c r="CK8" s="9"/>
      <c r="CL8" s="9"/>
      <c r="CM8" s="9"/>
      <c r="CN8" s="9"/>
      <c r="CO8" s="9"/>
      <c r="CP8" s="10"/>
      <c r="CQ8" s="9"/>
      <c r="CR8" s="9"/>
      <c r="CS8" s="9"/>
      <c r="CT8" s="9"/>
      <c r="CU8" s="9"/>
      <c r="CV8" s="9"/>
      <c r="CW8" s="9"/>
      <c r="CX8" s="10"/>
      <c r="CY8" s="9"/>
      <c r="CZ8" s="9"/>
      <c r="DA8" s="9"/>
      <c r="DB8" s="9"/>
      <c r="DC8" s="9"/>
      <c r="DD8" s="9"/>
      <c r="DE8" s="9"/>
      <c r="DF8" s="10"/>
      <c r="DG8" s="9"/>
      <c r="DH8" s="9"/>
      <c r="DI8" s="9"/>
      <c r="DJ8" s="9"/>
      <c r="DK8" s="9"/>
      <c r="DL8" s="9"/>
      <c r="DM8" s="9"/>
      <c r="DN8" s="10"/>
      <c r="DO8" s="9"/>
      <c r="DP8" s="9"/>
      <c r="DQ8" s="9"/>
      <c r="DR8" s="9"/>
      <c r="DS8" s="9"/>
      <c r="DT8" s="9"/>
      <c r="DU8" s="9"/>
      <c r="DV8" s="10"/>
      <c r="DW8" s="9"/>
      <c r="DX8" s="9"/>
      <c r="DY8" s="9"/>
      <c r="DZ8" s="9"/>
      <c r="EA8" s="9"/>
      <c r="EB8" s="9"/>
      <c r="EC8" s="9"/>
      <c r="ED8" s="10"/>
      <c r="EE8" s="9"/>
      <c r="EF8" s="9"/>
      <c r="EG8" s="9"/>
      <c r="EH8" s="9"/>
      <c r="EI8" s="9"/>
      <c r="EJ8" s="9"/>
      <c r="EK8" s="9"/>
      <c r="EL8" s="10"/>
      <c r="EM8" s="9"/>
      <c r="EN8" s="9"/>
      <c r="EO8" s="9"/>
      <c r="EP8" s="9"/>
      <c r="EQ8" s="9"/>
      <c r="ER8" s="9"/>
      <c r="ES8" s="9"/>
      <c r="ET8" s="10"/>
      <c r="EU8" s="9"/>
      <c r="EV8" s="9"/>
      <c r="EW8" s="9"/>
      <c r="EX8" s="9"/>
      <c r="EY8" s="9"/>
      <c r="EZ8" s="9"/>
      <c r="FA8" s="9"/>
      <c r="FB8" s="10"/>
      <c r="FC8" s="9"/>
      <c r="FD8" s="9"/>
      <c r="FE8" s="9"/>
      <c r="FF8" s="9"/>
      <c r="FG8" s="9"/>
      <c r="FH8" s="9"/>
      <c r="FI8" s="9"/>
      <c r="FJ8" s="10"/>
      <c r="FK8" s="9"/>
      <c r="FL8" s="9"/>
      <c r="FM8" s="9"/>
      <c r="FN8" s="9"/>
      <c r="FO8" s="9"/>
      <c r="FP8" s="9"/>
      <c r="FQ8" s="9"/>
      <c r="FR8" s="10"/>
      <c r="FS8" s="9"/>
      <c r="FT8" s="9"/>
      <c r="FU8" s="9"/>
      <c r="FV8" s="9"/>
      <c r="FW8" s="9"/>
      <c r="FX8" s="9"/>
      <c r="FY8" s="9"/>
      <c r="FZ8" s="10"/>
      <c r="GA8" s="9"/>
      <c r="GB8" s="9"/>
      <c r="GC8" s="9"/>
      <c r="GD8" s="9"/>
      <c r="GE8" s="9"/>
      <c r="GF8" s="9"/>
      <c r="GG8" s="9"/>
      <c r="GH8" s="10"/>
      <c r="GI8" s="9"/>
      <c r="GJ8" s="9"/>
      <c r="GK8" s="9"/>
      <c r="GL8" s="9"/>
      <c r="GM8" s="9"/>
      <c r="GN8" s="9"/>
      <c r="GO8" s="9"/>
      <c r="GP8" s="10"/>
      <c r="GQ8" s="9"/>
      <c r="GR8" s="9"/>
      <c r="GS8" s="9"/>
      <c r="GT8" s="9"/>
      <c r="GU8" s="9"/>
      <c r="GV8" s="9"/>
      <c r="GW8" s="9"/>
      <c r="GX8" s="10"/>
      <c r="GY8" s="9"/>
      <c r="GZ8" s="9"/>
      <c r="HA8" s="9"/>
      <c r="HB8" s="9"/>
      <c r="HC8" s="9"/>
      <c r="HD8" s="9"/>
      <c r="HE8" s="9"/>
      <c r="HF8" s="10"/>
      <c r="HG8" s="9"/>
      <c r="HH8" s="9"/>
      <c r="HI8" s="9"/>
      <c r="HJ8" s="9"/>
      <c r="HK8" s="9"/>
      <c r="HL8" s="9"/>
      <c r="HM8" s="9"/>
      <c r="HN8" s="10"/>
      <c r="HO8" s="9"/>
      <c r="HP8" s="9"/>
      <c r="HQ8" s="9"/>
      <c r="HR8" s="9"/>
      <c r="HS8" s="9"/>
      <c r="HT8" s="9"/>
      <c r="HU8" s="9"/>
      <c r="HV8" s="10"/>
      <c r="HW8" s="9"/>
      <c r="HX8" s="9"/>
      <c r="HY8" s="9"/>
      <c r="HZ8" s="9"/>
      <c r="IA8" s="9"/>
    </row>
    <row r="9" spans="1:235" s="11" customFormat="1" ht="26.25" customHeight="1" thickBot="1" x14ac:dyDescent="0.25">
      <c r="B9" s="68" t="s">
        <v>11</v>
      </c>
      <c r="C9" s="69"/>
      <c r="D9" s="68" t="s">
        <v>3</v>
      </c>
      <c r="E9" s="147"/>
      <c r="F9" s="147"/>
      <c r="G9" s="147"/>
      <c r="H9" s="147"/>
      <c r="I9" s="9"/>
      <c r="J9" s="10"/>
      <c r="K9" s="10"/>
      <c r="L9" s="9"/>
      <c r="M9" s="9"/>
      <c r="N9" s="10"/>
      <c r="O9" s="10"/>
      <c r="P9" s="9"/>
      <c r="Q9" s="9"/>
      <c r="R9" s="10"/>
      <c r="S9" s="10"/>
      <c r="T9" s="9"/>
      <c r="U9" s="9"/>
      <c r="V9" s="10"/>
      <c r="W9" s="10"/>
      <c r="X9" s="9"/>
      <c r="Y9" s="9"/>
      <c r="Z9" s="10"/>
      <c r="AA9" s="10"/>
      <c r="AB9" s="9"/>
      <c r="AC9" s="9"/>
      <c r="AD9" s="10"/>
      <c r="AE9" s="10"/>
      <c r="AF9" s="9"/>
      <c r="AG9" s="9"/>
      <c r="AH9" s="10"/>
      <c r="AI9" s="10"/>
      <c r="AJ9" s="9"/>
      <c r="AK9" s="9"/>
      <c r="AL9" s="10"/>
      <c r="AM9" s="10"/>
      <c r="AN9" s="9"/>
      <c r="AO9" s="9"/>
      <c r="AP9" s="10"/>
      <c r="AQ9" s="10"/>
      <c r="AR9" s="9"/>
      <c r="AS9" s="9"/>
      <c r="AT9" s="10"/>
      <c r="AU9" s="10"/>
      <c r="AV9" s="9"/>
      <c r="AW9" s="9"/>
      <c r="AX9" s="10"/>
      <c r="AY9" s="10"/>
      <c r="AZ9" s="9"/>
      <c r="BA9" s="9"/>
      <c r="BB9" s="10"/>
      <c r="BC9" s="10"/>
      <c r="BD9" s="9"/>
      <c r="BE9" s="9"/>
      <c r="BF9" s="10"/>
      <c r="BG9" s="10"/>
      <c r="BH9" s="9"/>
      <c r="BI9" s="9"/>
      <c r="BJ9" s="10"/>
      <c r="BK9" s="10"/>
      <c r="BL9" s="9"/>
      <c r="BM9" s="9"/>
      <c r="BN9" s="10"/>
      <c r="BO9" s="10"/>
      <c r="BP9" s="9"/>
      <c r="BQ9" s="9"/>
      <c r="BR9" s="10"/>
      <c r="BS9" s="10"/>
      <c r="BT9" s="9"/>
      <c r="BU9" s="9"/>
      <c r="BV9" s="10"/>
      <c r="BW9" s="10"/>
      <c r="BX9" s="9"/>
      <c r="BY9" s="9"/>
      <c r="BZ9" s="10"/>
      <c r="CA9" s="10"/>
      <c r="CB9" s="9"/>
      <c r="CC9" s="9"/>
      <c r="CD9" s="10"/>
      <c r="CE9" s="10"/>
      <c r="CF9" s="9"/>
      <c r="CG9" s="9"/>
      <c r="CH9" s="10"/>
      <c r="CI9" s="10"/>
      <c r="CJ9" s="9"/>
      <c r="CK9" s="9"/>
      <c r="CL9" s="10"/>
      <c r="CM9" s="10"/>
      <c r="CN9" s="9"/>
      <c r="CO9" s="9"/>
      <c r="CP9" s="10"/>
      <c r="CQ9" s="10"/>
      <c r="CR9" s="9"/>
      <c r="CS9" s="9"/>
      <c r="CT9" s="10"/>
      <c r="CU9" s="10"/>
      <c r="CV9" s="9"/>
      <c r="CW9" s="9"/>
      <c r="CX9" s="10"/>
      <c r="CY9" s="10"/>
      <c r="CZ9" s="9"/>
      <c r="DA9" s="9"/>
      <c r="DB9" s="10"/>
      <c r="DC9" s="10"/>
      <c r="DD9" s="9"/>
      <c r="DE9" s="9"/>
      <c r="DF9" s="10"/>
      <c r="DG9" s="10"/>
      <c r="DH9" s="9"/>
      <c r="DI9" s="9"/>
      <c r="DJ9" s="10"/>
      <c r="DK9" s="10"/>
      <c r="DL9" s="9"/>
      <c r="DM9" s="9"/>
      <c r="DN9" s="10"/>
      <c r="DO9" s="10"/>
      <c r="DP9" s="9"/>
      <c r="DQ9" s="9"/>
      <c r="DR9" s="10"/>
      <c r="DS9" s="10"/>
      <c r="DT9" s="9"/>
      <c r="DU9" s="9"/>
      <c r="DV9" s="10"/>
      <c r="DW9" s="10"/>
      <c r="DX9" s="9"/>
      <c r="DY9" s="9"/>
      <c r="DZ9" s="10"/>
      <c r="EA9" s="10"/>
      <c r="EB9" s="9"/>
      <c r="EC9" s="9"/>
      <c r="ED9" s="10"/>
      <c r="EE9" s="10"/>
      <c r="EF9" s="9"/>
      <c r="EG9" s="9"/>
      <c r="EH9" s="10"/>
      <c r="EI9" s="10"/>
      <c r="EJ9" s="9"/>
      <c r="EK9" s="9"/>
      <c r="EL9" s="10"/>
      <c r="EM9" s="10"/>
      <c r="EN9" s="9"/>
      <c r="EO9" s="9"/>
      <c r="EP9" s="10"/>
      <c r="EQ9" s="10"/>
      <c r="ER9" s="9"/>
      <c r="ES9" s="9"/>
      <c r="ET9" s="10"/>
      <c r="EU9" s="10"/>
      <c r="EV9" s="9"/>
      <c r="EW9" s="9"/>
      <c r="EX9" s="10"/>
      <c r="EY9" s="10"/>
      <c r="EZ9" s="9"/>
      <c r="FA9" s="9"/>
      <c r="FB9" s="10"/>
      <c r="FC9" s="10"/>
      <c r="FD9" s="9"/>
      <c r="FE9" s="9"/>
      <c r="FF9" s="10"/>
      <c r="FG9" s="10"/>
      <c r="FH9" s="9"/>
      <c r="FI9" s="9"/>
      <c r="FJ9" s="10"/>
      <c r="FK9" s="10"/>
      <c r="FL9" s="9"/>
      <c r="FM9" s="9"/>
      <c r="FN9" s="10"/>
      <c r="FO9" s="10"/>
      <c r="FP9" s="9"/>
      <c r="FQ9" s="9"/>
      <c r="FR9" s="10"/>
      <c r="FS9" s="10"/>
      <c r="FT9" s="9"/>
      <c r="FU9" s="9"/>
      <c r="FV9" s="10"/>
      <c r="FW9" s="10"/>
      <c r="FX9" s="9"/>
      <c r="FY9" s="9"/>
      <c r="FZ9" s="10"/>
      <c r="GA9" s="10"/>
      <c r="GB9" s="9"/>
      <c r="GC9" s="9"/>
      <c r="GD9" s="10"/>
      <c r="GE9" s="10"/>
      <c r="GF9" s="9"/>
      <c r="GG9" s="9"/>
      <c r="GH9" s="10"/>
      <c r="GI9" s="10"/>
      <c r="GJ9" s="9"/>
      <c r="GK9" s="9"/>
      <c r="GL9" s="10"/>
      <c r="GM9" s="10"/>
      <c r="GN9" s="9"/>
      <c r="GO9" s="9"/>
      <c r="GP9" s="10"/>
      <c r="GQ9" s="10"/>
      <c r="GR9" s="9"/>
      <c r="GS9" s="9"/>
      <c r="GT9" s="10"/>
      <c r="GU9" s="10"/>
      <c r="GV9" s="9"/>
      <c r="GW9" s="9"/>
      <c r="GX9" s="10"/>
      <c r="GY9" s="10"/>
      <c r="GZ9" s="9"/>
      <c r="HA9" s="9"/>
      <c r="HB9" s="10"/>
      <c r="HC9" s="10"/>
      <c r="HD9" s="9"/>
      <c r="HE9" s="9"/>
      <c r="HF9" s="10"/>
      <c r="HG9" s="10"/>
      <c r="HH9" s="9"/>
      <c r="HI9" s="9"/>
      <c r="HJ9" s="10"/>
      <c r="HK9" s="10"/>
      <c r="HL9" s="9"/>
      <c r="HM9" s="9"/>
      <c r="HN9" s="10"/>
      <c r="HO9" s="10"/>
      <c r="HP9" s="9"/>
      <c r="HQ9" s="9"/>
      <c r="HR9" s="10"/>
      <c r="HS9" s="10"/>
      <c r="HT9" s="9"/>
      <c r="HU9" s="9"/>
      <c r="HV9" s="10"/>
      <c r="HW9" s="10"/>
      <c r="HX9" s="9"/>
      <c r="HY9" s="9"/>
      <c r="HZ9" s="10"/>
      <c r="IA9" s="10"/>
    </row>
    <row r="10" spans="1:235" s="8" customFormat="1" ht="15.75" thickBot="1" x14ac:dyDescent="0.25">
      <c r="A10" s="154" t="s">
        <v>136</v>
      </c>
      <c r="B10" s="72"/>
      <c r="C10" s="139" t="s">
        <v>13</v>
      </c>
      <c r="D10" s="139"/>
      <c r="E10" s="139"/>
      <c r="F10" s="139"/>
      <c r="G10" s="139"/>
      <c r="H10" s="139"/>
      <c r="I10" s="7"/>
      <c r="J10" s="12"/>
      <c r="K10" s="12"/>
      <c r="L10" s="7"/>
      <c r="M10" s="7"/>
      <c r="N10" s="12"/>
      <c r="O10" s="12"/>
      <c r="P10" s="7"/>
      <c r="Q10" s="7"/>
      <c r="R10" s="12"/>
      <c r="S10" s="12"/>
      <c r="T10" s="7"/>
      <c r="U10" s="7"/>
      <c r="V10" s="12"/>
      <c r="W10" s="12"/>
      <c r="X10" s="7"/>
      <c r="Y10" s="7"/>
      <c r="Z10" s="12"/>
      <c r="AA10" s="12"/>
      <c r="AB10" s="7"/>
      <c r="AC10" s="7"/>
      <c r="AD10" s="12"/>
      <c r="AE10" s="12"/>
      <c r="AF10" s="7"/>
      <c r="AG10" s="7"/>
      <c r="AH10" s="12"/>
      <c r="AI10" s="12"/>
      <c r="AJ10" s="7"/>
      <c r="AK10" s="7"/>
      <c r="AL10" s="12"/>
      <c r="AM10" s="12"/>
      <c r="AN10" s="7"/>
      <c r="AO10" s="7"/>
      <c r="AP10" s="12"/>
      <c r="AQ10" s="12"/>
      <c r="AR10" s="7"/>
      <c r="AS10" s="7"/>
      <c r="AT10" s="12"/>
      <c r="AU10" s="12"/>
      <c r="AV10" s="7"/>
      <c r="AW10" s="7"/>
      <c r="AX10" s="12"/>
      <c r="AY10" s="12"/>
      <c r="AZ10" s="7"/>
      <c r="BA10" s="7"/>
      <c r="BB10" s="12"/>
      <c r="BC10" s="12"/>
      <c r="BD10" s="7"/>
      <c r="BE10" s="7"/>
      <c r="BF10" s="12"/>
      <c r="BG10" s="12"/>
      <c r="BH10" s="7"/>
      <c r="BI10" s="7"/>
      <c r="BJ10" s="12"/>
      <c r="BK10" s="12"/>
      <c r="BL10" s="7"/>
      <c r="BM10" s="7"/>
      <c r="BN10" s="12"/>
      <c r="BO10" s="12"/>
      <c r="BP10" s="7"/>
      <c r="BQ10" s="7"/>
      <c r="BR10" s="12"/>
      <c r="BS10" s="12"/>
      <c r="BT10" s="7"/>
      <c r="BU10" s="7"/>
      <c r="BV10" s="12"/>
      <c r="BW10" s="12"/>
      <c r="BX10" s="7"/>
      <c r="BY10" s="7"/>
      <c r="BZ10" s="12"/>
      <c r="CA10" s="12"/>
      <c r="CB10" s="7"/>
      <c r="CC10" s="7"/>
      <c r="CD10" s="12"/>
      <c r="CE10" s="12"/>
      <c r="CF10" s="7"/>
      <c r="CG10" s="7"/>
      <c r="CH10" s="12"/>
      <c r="CI10" s="12"/>
      <c r="CJ10" s="7"/>
      <c r="CK10" s="7"/>
      <c r="CL10" s="12"/>
      <c r="CM10" s="12"/>
      <c r="CN10" s="7"/>
      <c r="CO10" s="7"/>
      <c r="CP10" s="12"/>
      <c r="CQ10" s="12"/>
      <c r="CR10" s="7"/>
      <c r="CS10" s="7"/>
      <c r="CT10" s="12"/>
      <c r="CU10" s="12"/>
      <c r="CV10" s="7"/>
      <c r="CW10" s="7"/>
      <c r="CX10" s="12"/>
      <c r="CY10" s="12"/>
      <c r="CZ10" s="7"/>
      <c r="DA10" s="7"/>
      <c r="DB10" s="12"/>
      <c r="DC10" s="12"/>
      <c r="DD10" s="7"/>
      <c r="DE10" s="7"/>
      <c r="DF10" s="12"/>
      <c r="DG10" s="12"/>
      <c r="DH10" s="7"/>
      <c r="DI10" s="7"/>
      <c r="DJ10" s="12"/>
      <c r="DK10" s="12"/>
      <c r="DL10" s="7"/>
      <c r="DM10" s="7"/>
      <c r="DN10" s="12"/>
      <c r="DO10" s="12"/>
      <c r="DP10" s="7"/>
      <c r="DQ10" s="7"/>
      <c r="DR10" s="12"/>
      <c r="DS10" s="12"/>
      <c r="DT10" s="7"/>
      <c r="DU10" s="7"/>
      <c r="DV10" s="12"/>
      <c r="DW10" s="12"/>
      <c r="DX10" s="7"/>
      <c r="DY10" s="7"/>
      <c r="DZ10" s="12"/>
      <c r="EA10" s="12"/>
      <c r="EB10" s="7"/>
      <c r="EC10" s="7"/>
      <c r="ED10" s="12"/>
      <c r="EE10" s="12"/>
      <c r="EF10" s="7"/>
      <c r="EG10" s="7"/>
      <c r="EH10" s="12"/>
      <c r="EI10" s="12"/>
      <c r="EJ10" s="7"/>
      <c r="EK10" s="7"/>
      <c r="EL10" s="12"/>
      <c r="EM10" s="12"/>
      <c r="EN10" s="7"/>
      <c r="EO10" s="7"/>
      <c r="EP10" s="12"/>
      <c r="EQ10" s="12"/>
      <c r="ER10" s="7"/>
      <c r="ES10" s="7"/>
      <c r="ET10" s="12"/>
      <c r="EU10" s="12"/>
      <c r="EV10" s="7"/>
      <c r="EW10" s="7"/>
      <c r="EX10" s="12"/>
      <c r="EY10" s="12"/>
      <c r="EZ10" s="7"/>
      <c r="FA10" s="7"/>
      <c r="FB10" s="12"/>
      <c r="FC10" s="12"/>
      <c r="FD10" s="7"/>
      <c r="FE10" s="7"/>
      <c r="FF10" s="12"/>
      <c r="FG10" s="12"/>
      <c r="FH10" s="7"/>
      <c r="FI10" s="7"/>
      <c r="FJ10" s="12"/>
      <c r="FK10" s="12"/>
      <c r="FL10" s="7"/>
      <c r="FM10" s="7"/>
      <c r="FN10" s="12"/>
      <c r="FO10" s="12"/>
      <c r="FP10" s="7"/>
      <c r="FQ10" s="7"/>
      <c r="FR10" s="12"/>
      <c r="FS10" s="12"/>
      <c r="FT10" s="7"/>
      <c r="FU10" s="7"/>
      <c r="FV10" s="12"/>
      <c r="FW10" s="12"/>
      <c r="FX10" s="7"/>
      <c r="FY10" s="7"/>
      <c r="FZ10" s="12"/>
      <c r="GA10" s="12"/>
      <c r="GB10" s="7"/>
      <c r="GC10" s="7"/>
      <c r="GD10" s="12"/>
      <c r="GE10" s="12"/>
      <c r="GF10" s="7"/>
      <c r="GG10" s="7"/>
      <c r="GH10" s="12"/>
      <c r="GI10" s="12"/>
      <c r="GJ10" s="7"/>
      <c r="GK10" s="7"/>
      <c r="GL10" s="12"/>
      <c r="GM10" s="12"/>
      <c r="GN10" s="7"/>
      <c r="GO10" s="7"/>
      <c r="GP10" s="12"/>
      <c r="GQ10" s="12"/>
      <c r="GR10" s="7"/>
      <c r="GS10" s="7"/>
      <c r="GT10" s="12"/>
      <c r="GU10" s="12"/>
      <c r="GV10" s="7"/>
      <c r="GW10" s="7"/>
      <c r="GX10" s="12"/>
      <c r="GY10" s="12"/>
      <c r="GZ10" s="7"/>
      <c r="HA10" s="7"/>
      <c r="HB10" s="12"/>
      <c r="HC10" s="12"/>
      <c r="HD10" s="7"/>
      <c r="HE10" s="7"/>
      <c r="HF10" s="12"/>
      <c r="HG10" s="12"/>
      <c r="HH10" s="7"/>
      <c r="HI10" s="7"/>
      <c r="HJ10" s="12"/>
      <c r="HK10" s="12"/>
      <c r="HL10" s="7"/>
      <c r="HM10" s="7"/>
      <c r="HN10" s="12"/>
      <c r="HO10" s="12"/>
      <c r="HP10" s="7"/>
      <c r="HQ10" s="7"/>
      <c r="HR10" s="12"/>
      <c r="HS10" s="12"/>
      <c r="HT10" s="7"/>
      <c r="HU10" s="7"/>
      <c r="HV10" s="12"/>
      <c r="HW10" s="12"/>
      <c r="HX10" s="7"/>
      <c r="HY10" s="7"/>
      <c r="HZ10" s="12"/>
      <c r="IA10" s="12"/>
    </row>
    <row r="11" spans="1:235" s="74" customFormat="1" ht="25.5" customHeight="1" thickBot="1" x14ac:dyDescent="0.25">
      <c r="A11" s="155"/>
      <c r="B11" s="73" t="s">
        <v>124</v>
      </c>
      <c r="C11" s="134" t="s">
        <v>0</v>
      </c>
      <c r="D11" s="134"/>
      <c r="E11" s="134"/>
      <c r="F11" s="140" t="s">
        <v>118</v>
      </c>
      <c r="G11" s="140"/>
      <c r="H11" s="140"/>
    </row>
    <row r="12" spans="1:235" ht="15" customHeight="1" x14ac:dyDescent="0.2">
      <c r="A12" s="160" t="s">
        <v>212</v>
      </c>
      <c r="B12" s="137" t="s">
        <v>8</v>
      </c>
      <c r="C12" s="141" t="s">
        <v>189</v>
      </c>
      <c r="D12" s="150" t="s">
        <v>1</v>
      </c>
      <c r="E12" s="148" t="s">
        <v>2</v>
      </c>
      <c r="F12" s="150" t="s">
        <v>121</v>
      </c>
      <c r="G12" s="163"/>
      <c r="H12" s="143" t="s">
        <v>125</v>
      </c>
    </row>
    <row r="13" spans="1:235" ht="24.75" customHeight="1" x14ac:dyDescent="0.2">
      <c r="A13" s="161"/>
      <c r="B13" s="138"/>
      <c r="C13" s="142"/>
      <c r="D13" s="151"/>
      <c r="E13" s="149"/>
      <c r="F13" s="106" t="s">
        <v>119</v>
      </c>
      <c r="G13" s="107" t="s">
        <v>120</v>
      </c>
      <c r="H13" s="144"/>
    </row>
    <row r="14" spans="1:235" x14ac:dyDescent="0.2">
      <c r="A14" s="161"/>
      <c r="B14" s="103" t="s">
        <v>43</v>
      </c>
      <c r="C14" s="104" t="s">
        <v>137</v>
      </c>
      <c r="D14" s="121">
        <v>32</v>
      </c>
      <c r="E14" s="105" t="s">
        <v>44</v>
      </c>
      <c r="F14" s="71"/>
      <c r="G14" s="108">
        <f t="shared" ref="G14" si="0">F14*12</f>
        <v>0</v>
      </c>
      <c r="H14" s="93">
        <f>G14</f>
        <v>0</v>
      </c>
    </row>
    <row r="15" spans="1:235" x14ac:dyDescent="0.2">
      <c r="A15" s="161"/>
      <c r="B15" s="79" t="s">
        <v>45</v>
      </c>
      <c r="C15" s="77" t="s">
        <v>138</v>
      </c>
      <c r="D15" s="122">
        <v>21.5</v>
      </c>
      <c r="E15" s="78" t="s">
        <v>44</v>
      </c>
      <c r="F15" s="71"/>
      <c r="G15" s="109">
        <f t="shared" ref="G15:G46" si="1">F15*12</f>
        <v>0</v>
      </c>
      <c r="H15" s="93">
        <f>G15</f>
        <v>0</v>
      </c>
    </row>
    <row r="16" spans="1:235" x14ac:dyDescent="0.2">
      <c r="A16" s="161"/>
      <c r="B16" s="76" t="s">
        <v>46</v>
      </c>
      <c r="C16" s="77" t="s">
        <v>139</v>
      </c>
      <c r="D16" s="122">
        <v>37</v>
      </c>
      <c r="E16" s="78" t="s">
        <v>44</v>
      </c>
      <c r="F16" s="71"/>
      <c r="G16" s="109">
        <f t="shared" si="1"/>
        <v>0</v>
      </c>
      <c r="H16" s="93">
        <f t="shared" ref="H16:H17" si="2">G16</f>
        <v>0</v>
      </c>
    </row>
    <row r="17" spans="1:8" x14ac:dyDescent="0.2">
      <c r="A17" s="161"/>
      <c r="B17" s="79" t="s">
        <v>47</v>
      </c>
      <c r="C17" s="80" t="s">
        <v>140</v>
      </c>
      <c r="D17" s="123">
        <v>37.28</v>
      </c>
      <c r="E17" s="83" t="s">
        <v>44</v>
      </c>
      <c r="F17" s="70"/>
      <c r="G17" s="110">
        <f t="shared" si="1"/>
        <v>0</v>
      </c>
      <c r="H17" s="93">
        <f t="shared" si="2"/>
        <v>0</v>
      </c>
    </row>
    <row r="18" spans="1:8" x14ac:dyDescent="0.2">
      <c r="A18" s="161"/>
      <c r="B18" s="76" t="s">
        <v>48</v>
      </c>
      <c r="C18" s="77" t="s">
        <v>141</v>
      </c>
      <c r="D18" s="122">
        <v>20.5</v>
      </c>
      <c r="E18" s="83" t="s">
        <v>44</v>
      </c>
      <c r="F18" s="70"/>
      <c r="G18" s="110">
        <f t="shared" si="1"/>
        <v>0</v>
      </c>
      <c r="H18" s="75">
        <f t="shared" ref="H18:H49" si="3">G18</f>
        <v>0</v>
      </c>
    </row>
    <row r="19" spans="1:8" x14ac:dyDescent="0.2">
      <c r="A19" s="161"/>
      <c r="B19" s="79" t="s">
        <v>49</v>
      </c>
      <c r="C19" s="77" t="s">
        <v>191</v>
      </c>
      <c r="D19" s="122">
        <v>16.25</v>
      </c>
      <c r="E19" s="78" t="s">
        <v>44</v>
      </c>
      <c r="F19" s="70"/>
      <c r="G19" s="110">
        <f t="shared" si="1"/>
        <v>0</v>
      </c>
      <c r="H19" s="75">
        <f t="shared" si="3"/>
        <v>0</v>
      </c>
    </row>
    <row r="20" spans="1:8" x14ac:dyDescent="0.2">
      <c r="A20" s="161"/>
      <c r="B20" s="76" t="s">
        <v>50</v>
      </c>
      <c r="C20" s="80" t="s">
        <v>142</v>
      </c>
      <c r="D20" s="122">
        <v>70</v>
      </c>
      <c r="E20" s="78" t="s">
        <v>44</v>
      </c>
      <c r="F20" s="70"/>
      <c r="G20" s="110">
        <f t="shared" si="1"/>
        <v>0</v>
      </c>
      <c r="H20" s="75">
        <f t="shared" si="3"/>
        <v>0</v>
      </c>
    </row>
    <row r="21" spans="1:8" x14ac:dyDescent="0.2">
      <c r="A21" s="161"/>
      <c r="B21" s="79" t="s">
        <v>51</v>
      </c>
      <c r="C21" s="80" t="s">
        <v>180</v>
      </c>
      <c r="D21" s="92">
        <v>20</v>
      </c>
      <c r="E21" s="78" t="s">
        <v>44</v>
      </c>
      <c r="F21" s="70"/>
      <c r="G21" s="111">
        <f t="shared" si="1"/>
        <v>0</v>
      </c>
      <c r="H21" s="75">
        <f t="shared" si="3"/>
        <v>0</v>
      </c>
    </row>
    <row r="22" spans="1:8" x14ac:dyDescent="0.2">
      <c r="A22" s="161"/>
      <c r="B22" s="76" t="s">
        <v>52</v>
      </c>
      <c r="C22" s="77" t="s">
        <v>143</v>
      </c>
      <c r="D22" s="122">
        <v>26.08</v>
      </c>
      <c r="E22" s="83" t="s">
        <v>44</v>
      </c>
      <c r="F22" s="70"/>
      <c r="G22" s="110">
        <f t="shared" si="1"/>
        <v>0</v>
      </c>
      <c r="H22" s="75">
        <f t="shared" si="3"/>
        <v>0</v>
      </c>
    </row>
    <row r="23" spans="1:8" x14ac:dyDescent="0.2">
      <c r="A23" s="161"/>
      <c r="B23" s="79" t="s">
        <v>53</v>
      </c>
      <c r="C23" s="81" t="s">
        <v>144</v>
      </c>
      <c r="D23" s="122">
        <v>35</v>
      </c>
      <c r="E23" s="83" t="s">
        <v>44</v>
      </c>
      <c r="F23" s="70"/>
      <c r="G23" s="110">
        <f t="shared" si="1"/>
        <v>0</v>
      </c>
      <c r="H23" s="75">
        <f t="shared" si="3"/>
        <v>0</v>
      </c>
    </row>
    <row r="24" spans="1:8" x14ac:dyDescent="0.2">
      <c r="A24" s="161"/>
      <c r="B24" s="76" t="s">
        <v>54</v>
      </c>
      <c r="C24" s="80" t="s">
        <v>145</v>
      </c>
      <c r="D24" s="122">
        <v>23</v>
      </c>
      <c r="E24" s="78" t="s">
        <v>44</v>
      </c>
      <c r="F24" s="70"/>
      <c r="G24" s="110">
        <f t="shared" si="1"/>
        <v>0</v>
      </c>
      <c r="H24" s="75">
        <f t="shared" si="3"/>
        <v>0</v>
      </c>
    </row>
    <row r="25" spans="1:8" x14ac:dyDescent="0.2">
      <c r="A25" s="161"/>
      <c r="B25" s="79" t="s">
        <v>55</v>
      </c>
      <c r="C25" s="77" t="s">
        <v>146</v>
      </c>
      <c r="D25" s="122">
        <v>39</v>
      </c>
      <c r="E25" s="78" t="s">
        <v>44</v>
      </c>
      <c r="F25" s="70"/>
      <c r="G25" s="110">
        <f t="shared" si="1"/>
        <v>0</v>
      </c>
      <c r="H25" s="75">
        <f t="shared" si="3"/>
        <v>0</v>
      </c>
    </row>
    <row r="26" spans="1:8" x14ac:dyDescent="0.2">
      <c r="A26" s="161"/>
      <c r="B26" s="76" t="s">
        <v>56</v>
      </c>
      <c r="C26" s="77" t="s">
        <v>147</v>
      </c>
      <c r="D26" s="122">
        <v>70</v>
      </c>
      <c r="E26" s="83" t="s">
        <v>44</v>
      </c>
      <c r="F26" s="70"/>
      <c r="G26" s="110">
        <f t="shared" si="1"/>
        <v>0</v>
      </c>
      <c r="H26" s="75">
        <f t="shared" si="3"/>
        <v>0</v>
      </c>
    </row>
    <row r="27" spans="1:8" x14ac:dyDescent="0.2">
      <c r="A27" s="161"/>
      <c r="B27" s="79" t="s">
        <v>57</v>
      </c>
      <c r="C27" s="81" t="s">
        <v>148</v>
      </c>
      <c r="D27" s="122">
        <v>23.6</v>
      </c>
      <c r="E27" s="78" t="s">
        <v>44</v>
      </c>
      <c r="F27" s="70"/>
      <c r="G27" s="110">
        <f t="shared" si="1"/>
        <v>0</v>
      </c>
      <c r="H27" s="75">
        <f t="shared" si="3"/>
        <v>0</v>
      </c>
    </row>
    <row r="28" spans="1:8" x14ac:dyDescent="0.2">
      <c r="A28" s="161"/>
      <c r="B28" s="76" t="s">
        <v>58</v>
      </c>
      <c r="C28" s="77" t="s">
        <v>149</v>
      </c>
      <c r="D28" s="122">
        <v>35.5</v>
      </c>
      <c r="E28" s="78" t="s">
        <v>44</v>
      </c>
      <c r="F28" s="70"/>
      <c r="G28" s="110">
        <f t="shared" si="1"/>
        <v>0</v>
      </c>
      <c r="H28" s="75">
        <f t="shared" si="3"/>
        <v>0</v>
      </c>
    </row>
    <row r="29" spans="1:8" x14ac:dyDescent="0.2">
      <c r="A29" s="161"/>
      <c r="B29" s="79" t="s">
        <v>59</v>
      </c>
      <c r="C29" s="81" t="s">
        <v>150</v>
      </c>
      <c r="D29" s="122">
        <v>37.5</v>
      </c>
      <c r="E29" s="78" t="s">
        <v>44</v>
      </c>
      <c r="F29" s="70"/>
      <c r="G29" s="110">
        <f t="shared" si="1"/>
        <v>0</v>
      </c>
      <c r="H29" s="75">
        <f t="shared" si="3"/>
        <v>0</v>
      </c>
    </row>
    <row r="30" spans="1:8" x14ac:dyDescent="0.2">
      <c r="A30" s="161"/>
      <c r="B30" s="76" t="s">
        <v>60</v>
      </c>
      <c r="C30" s="81" t="s">
        <v>151</v>
      </c>
      <c r="D30" s="122">
        <v>20</v>
      </c>
      <c r="E30" s="78" t="s">
        <v>44</v>
      </c>
      <c r="F30" s="70"/>
      <c r="G30" s="110">
        <f t="shared" si="1"/>
        <v>0</v>
      </c>
      <c r="H30" s="75">
        <f t="shared" si="3"/>
        <v>0</v>
      </c>
    </row>
    <row r="31" spans="1:8" x14ac:dyDescent="0.2">
      <c r="A31" s="161"/>
      <c r="B31" s="79" t="s">
        <v>61</v>
      </c>
      <c r="C31" s="77" t="s">
        <v>152</v>
      </c>
      <c r="D31" s="122">
        <v>20.5</v>
      </c>
      <c r="E31" s="78" t="s">
        <v>44</v>
      </c>
      <c r="F31" s="70"/>
      <c r="G31" s="110">
        <f t="shared" si="1"/>
        <v>0</v>
      </c>
      <c r="H31" s="75">
        <f t="shared" si="3"/>
        <v>0</v>
      </c>
    </row>
    <row r="32" spans="1:8" x14ac:dyDescent="0.2">
      <c r="A32" s="161"/>
      <c r="B32" s="76" t="s">
        <v>62</v>
      </c>
      <c r="C32" s="77" t="s">
        <v>153</v>
      </c>
      <c r="D32" s="122">
        <v>26</v>
      </c>
      <c r="E32" s="82" t="s">
        <v>44</v>
      </c>
      <c r="F32" s="70"/>
      <c r="G32" s="110">
        <f t="shared" si="1"/>
        <v>0</v>
      </c>
      <c r="H32" s="75">
        <f t="shared" si="3"/>
        <v>0</v>
      </c>
    </row>
    <row r="33" spans="1:8" x14ac:dyDescent="0.2">
      <c r="A33" s="161"/>
      <c r="B33" s="79" t="s">
        <v>63</v>
      </c>
      <c r="C33" s="77" t="s">
        <v>192</v>
      </c>
      <c r="D33" s="122">
        <v>33.5</v>
      </c>
      <c r="E33" s="78" t="s">
        <v>44</v>
      </c>
      <c r="F33" s="70"/>
      <c r="G33" s="110">
        <f t="shared" si="1"/>
        <v>0</v>
      </c>
      <c r="H33" s="75">
        <f t="shared" si="3"/>
        <v>0</v>
      </c>
    </row>
    <row r="34" spans="1:8" x14ac:dyDescent="0.2">
      <c r="A34" s="161"/>
      <c r="B34" s="76" t="s">
        <v>64</v>
      </c>
      <c r="C34" s="77" t="s">
        <v>155</v>
      </c>
      <c r="D34" s="122">
        <v>29.75</v>
      </c>
      <c r="E34" s="78" t="s">
        <v>44</v>
      </c>
      <c r="F34" s="70"/>
      <c r="G34" s="110">
        <f t="shared" si="1"/>
        <v>0</v>
      </c>
      <c r="H34" s="75">
        <f t="shared" si="3"/>
        <v>0</v>
      </c>
    </row>
    <row r="35" spans="1:8" x14ac:dyDescent="0.2">
      <c r="A35" s="161"/>
      <c r="B35" s="79" t="s">
        <v>65</v>
      </c>
      <c r="C35" s="81" t="s">
        <v>193</v>
      </c>
      <c r="D35" s="122">
        <v>50</v>
      </c>
      <c r="E35" s="78" t="s">
        <v>44</v>
      </c>
      <c r="F35" s="70"/>
      <c r="G35" s="110">
        <f t="shared" si="1"/>
        <v>0</v>
      </c>
      <c r="H35" s="75">
        <f t="shared" si="3"/>
        <v>0</v>
      </c>
    </row>
    <row r="36" spans="1:8" x14ac:dyDescent="0.2">
      <c r="A36" s="161"/>
      <c r="B36" s="76" t="s">
        <v>66</v>
      </c>
      <c r="C36" s="81" t="s">
        <v>156</v>
      </c>
      <c r="D36" s="122">
        <v>90</v>
      </c>
      <c r="E36" s="78" t="s">
        <v>44</v>
      </c>
      <c r="F36" s="70"/>
      <c r="G36" s="110">
        <f t="shared" si="1"/>
        <v>0</v>
      </c>
      <c r="H36" s="75">
        <f t="shared" si="3"/>
        <v>0</v>
      </c>
    </row>
    <row r="37" spans="1:8" x14ac:dyDescent="0.2">
      <c r="A37" s="161"/>
      <c r="B37" s="79" t="s">
        <v>67</v>
      </c>
      <c r="C37" s="80" t="s">
        <v>194</v>
      </c>
      <c r="D37" s="122">
        <v>40.5</v>
      </c>
      <c r="E37" s="78" t="s">
        <v>44</v>
      </c>
      <c r="F37" s="70"/>
      <c r="G37" s="110">
        <f t="shared" si="1"/>
        <v>0</v>
      </c>
      <c r="H37" s="75">
        <f t="shared" si="3"/>
        <v>0</v>
      </c>
    </row>
    <row r="38" spans="1:8" x14ac:dyDescent="0.2">
      <c r="A38" s="161"/>
      <c r="B38" s="76" t="s">
        <v>68</v>
      </c>
      <c r="C38" s="77" t="s">
        <v>157</v>
      </c>
      <c r="D38" s="122">
        <v>27.5</v>
      </c>
      <c r="E38" s="78" t="s">
        <v>44</v>
      </c>
      <c r="F38" s="70"/>
      <c r="G38" s="110">
        <f t="shared" si="1"/>
        <v>0</v>
      </c>
      <c r="H38" s="75">
        <f t="shared" si="3"/>
        <v>0</v>
      </c>
    </row>
    <row r="39" spans="1:8" x14ac:dyDescent="0.2">
      <c r="A39" s="161"/>
      <c r="B39" s="79" t="s">
        <v>69</v>
      </c>
      <c r="C39" s="77" t="s">
        <v>195</v>
      </c>
      <c r="D39" s="122">
        <v>36</v>
      </c>
      <c r="E39" s="78" t="s">
        <v>44</v>
      </c>
      <c r="F39" s="70"/>
      <c r="G39" s="110">
        <f t="shared" si="1"/>
        <v>0</v>
      </c>
      <c r="H39" s="75">
        <f t="shared" si="3"/>
        <v>0</v>
      </c>
    </row>
    <row r="40" spans="1:8" x14ac:dyDescent="0.2">
      <c r="A40" s="161"/>
      <c r="B40" s="76" t="s">
        <v>70</v>
      </c>
      <c r="C40" s="77" t="s">
        <v>196</v>
      </c>
      <c r="D40" s="122">
        <v>40</v>
      </c>
      <c r="E40" s="83" t="s">
        <v>44</v>
      </c>
      <c r="F40" s="70"/>
      <c r="G40" s="110">
        <f t="shared" si="1"/>
        <v>0</v>
      </c>
      <c r="H40" s="75">
        <f t="shared" si="3"/>
        <v>0</v>
      </c>
    </row>
    <row r="41" spans="1:8" x14ac:dyDescent="0.2">
      <c r="A41" s="161"/>
      <c r="B41" s="79" t="s">
        <v>71</v>
      </c>
      <c r="C41" s="77" t="s">
        <v>158</v>
      </c>
      <c r="D41" s="122">
        <v>20</v>
      </c>
      <c r="E41" s="78" t="s">
        <v>44</v>
      </c>
      <c r="F41" s="70"/>
      <c r="G41" s="110">
        <f t="shared" si="1"/>
        <v>0</v>
      </c>
      <c r="H41" s="75">
        <f t="shared" si="3"/>
        <v>0</v>
      </c>
    </row>
    <row r="42" spans="1:8" x14ac:dyDescent="0.2">
      <c r="A42" s="161"/>
      <c r="B42" s="76" t="s">
        <v>72</v>
      </c>
      <c r="C42" s="77" t="s">
        <v>175</v>
      </c>
      <c r="D42" s="122">
        <v>11.68</v>
      </c>
      <c r="E42" s="82" t="s">
        <v>44</v>
      </c>
      <c r="F42" s="70"/>
      <c r="G42" s="110">
        <f t="shared" si="1"/>
        <v>0</v>
      </c>
      <c r="H42" s="75">
        <f t="shared" si="3"/>
        <v>0</v>
      </c>
    </row>
    <row r="43" spans="1:8" x14ac:dyDescent="0.2">
      <c r="A43" s="161"/>
      <c r="B43" s="79" t="s">
        <v>73</v>
      </c>
      <c r="C43" s="80" t="s">
        <v>159</v>
      </c>
      <c r="D43" s="122">
        <v>21</v>
      </c>
      <c r="E43" s="78" t="s">
        <v>44</v>
      </c>
      <c r="F43" s="70"/>
      <c r="G43" s="111">
        <f t="shared" si="1"/>
        <v>0</v>
      </c>
      <c r="H43" s="75">
        <f t="shared" si="3"/>
        <v>0</v>
      </c>
    </row>
    <row r="44" spans="1:8" x14ac:dyDescent="0.2">
      <c r="A44" s="161"/>
      <c r="B44" s="76" t="s">
        <v>74</v>
      </c>
      <c r="C44" s="77" t="s">
        <v>197</v>
      </c>
      <c r="D44" s="122">
        <v>41.75</v>
      </c>
      <c r="E44" s="78" t="s">
        <v>44</v>
      </c>
      <c r="F44" s="70"/>
      <c r="G44" s="110">
        <f t="shared" si="1"/>
        <v>0</v>
      </c>
      <c r="H44" s="75">
        <f t="shared" si="3"/>
        <v>0</v>
      </c>
    </row>
    <row r="45" spans="1:8" x14ac:dyDescent="0.2">
      <c r="A45" s="161"/>
      <c r="B45" s="79" t="s">
        <v>75</v>
      </c>
      <c r="C45" s="77" t="s">
        <v>181</v>
      </c>
      <c r="D45" s="87">
        <v>6</v>
      </c>
      <c r="E45" s="78" t="s">
        <v>44</v>
      </c>
      <c r="F45" s="70"/>
      <c r="G45" s="110">
        <f t="shared" si="1"/>
        <v>0</v>
      </c>
      <c r="H45" s="75">
        <f t="shared" si="3"/>
        <v>0</v>
      </c>
    </row>
    <row r="46" spans="1:8" x14ac:dyDescent="0.2">
      <c r="A46" s="161"/>
      <c r="B46" s="76" t="s">
        <v>76</v>
      </c>
      <c r="C46" s="80" t="s">
        <v>160</v>
      </c>
      <c r="D46" s="122">
        <v>23</v>
      </c>
      <c r="E46" s="78" t="s">
        <v>44</v>
      </c>
      <c r="F46" s="70"/>
      <c r="G46" s="110">
        <f t="shared" si="1"/>
        <v>0</v>
      </c>
      <c r="H46" s="75">
        <f t="shared" si="3"/>
        <v>0</v>
      </c>
    </row>
    <row r="47" spans="1:8" x14ac:dyDescent="0.2">
      <c r="A47" s="161"/>
      <c r="B47" s="79" t="s">
        <v>77</v>
      </c>
      <c r="C47" s="94" t="s">
        <v>183</v>
      </c>
      <c r="D47" s="123">
        <v>19.25</v>
      </c>
      <c r="E47" s="83" t="s">
        <v>44</v>
      </c>
      <c r="F47" s="70"/>
      <c r="G47" s="110">
        <f t="shared" ref="G47:G78" si="4">F47*12</f>
        <v>0</v>
      </c>
      <c r="H47" s="75">
        <f t="shared" si="3"/>
        <v>0</v>
      </c>
    </row>
    <row r="48" spans="1:8" x14ac:dyDescent="0.2">
      <c r="A48" s="161"/>
      <c r="B48" s="76" t="s">
        <v>78</v>
      </c>
      <c r="C48" s="77" t="s">
        <v>198</v>
      </c>
      <c r="D48" s="122">
        <v>58</v>
      </c>
      <c r="E48" s="78" t="s">
        <v>44</v>
      </c>
      <c r="F48" s="70"/>
      <c r="G48" s="110">
        <f t="shared" si="4"/>
        <v>0</v>
      </c>
      <c r="H48" s="75">
        <f t="shared" si="3"/>
        <v>0</v>
      </c>
    </row>
    <row r="49" spans="1:8" x14ac:dyDescent="0.2">
      <c r="A49" s="161"/>
      <c r="B49" s="79" t="s">
        <v>79</v>
      </c>
      <c r="C49" s="84" t="s">
        <v>199</v>
      </c>
      <c r="D49" s="122">
        <v>4</v>
      </c>
      <c r="E49" s="78" t="s">
        <v>44</v>
      </c>
      <c r="F49" s="70"/>
      <c r="G49" s="110">
        <f t="shared" si="4"/>
        <v>0</v>
      </c>
      <c r="H49" s="75">
        <f t="shared" si="3"/>
        <v>0</v>
      </c>
    </row>
    <row r="50" spans="1:8" x14ac:dyDescent="0.2">
      <c r="A50" s="161"/>
      <c r="B50" s="76" t="s">
        <v>80</v>
      </c>
      <c r="C50" s="80" t="s">
        <v>154</v>
      </c>
      <c r="D50" s="123">
        <v>15.25</v>
      </c>
      <c r="E50" s="78" t="s">
        <v>44</v>
      </c>
      <c r="F50" s="70"/>
      <c r="G50" s="111">
        <f t="shared" si="4"/>
        <v>0</v>
      </c>
      <c r="H50" s="75">
        <f t="shared" ref="H50:H81" si="5">G50</f>
        <v>0</v>
      </c>
    </row>
    <row r="51" spans="1:8" x14ac:dyDescent="0.2">
      <c r="A51" s="161"/>
      <c r="B51" s="79" t="s">
        <v>81</v>
      </c>
      <c r="C51" s="89" t="s">
        <v>185</v>
      </c>
      <c r="D51" s="122">
        <v>2.5</v>
      </c>
      <c r="E51" s="78" t="s">
        <v>44</v>
      </c>
      <c r="F51" s="70"/>
      <c r="G51" s="110">
        <f t="shared" si="4"/>
        <v>0</v>
      </c>
      <c r="H51" s="75">
        <f t="shared" si="5"/>
        <v>0</v>
      </c>
    </row>
    <row r="52" spans="1:8" x14ac:dyDescent="0.2">
      <c r="A52" s="161"/>
      <c r="B52" s="76" t="s">
        <v>82</v>
      </c>
      <c r="C52" s="84" t="s">
        <v>177</v>
      </c>
      <c r="D52" s="122">
        <v>4</v>
      </c>
      <c r="E52" s="78" t="s">
        <v>44</v>
      </c>
      <c r="F52" s="70"/>
      <c r="G52" s="110">
        <f t="shared" si="4"/>
        <v>0</v>
      </c>
      <c r="H52" s="75">
        <f t="shared" si="5"/>
        <v>0</v>
      </c>
    </row>
    <row r="53" spans="1:8" x14ac:dyDescent="0.2">
      <c r="A53" s="161"/>
      <c r="B53" s="79" t="s">
        <v>83</v>
      </c>
      <c r="C53" s="85" t="s">
        <v>200</v>
      </c>
      <c r="D53" s="122">
        <v>3.5</v>
      </c>
      <c r="E53" s="78" t="s">
        <v>44</v>
      </c>
      <c r="F53" s="70"/>
      <c r="G53" s="111">
        <f t="shared" si="4"/>
        <v>0</v>
      </c>
      <c r="H53" s="75">
        <f t="shared" si="5"/>
        <v>0</v>
      </c>
    </row>
    <row r="54" spans="1:8" x14ac:dyDescent="0.2">
      <c r="A54" s="161"/>
      <c r="B54" s="76" t="s">
        <v>84</v>
      </c>
      <c r="C54" s="77" t="s">
        <v>179</v>
      </c>
      <c r="D54" s="87">
        <v>4.5</v>
      </c>
      <c r="E54" s="78" t="s">
        <v>44</v>
      </c>
      <c r="F54" s="70"/>
      <c r="G54" s="110">
        <f t="shared" si="4"/>
        <v>0</v>
      </c>
      <c r="H54" s="75">
        <f t="shared" si="5"/>
        <v>0</v>
      </c>
    </row>
    <row r="55" spans="1:8" x14ac:dyDescent="0.2">
      <c r="A55" s="161"/>
      <c r="B55" s="79" t="s">
        <v>85</v>
      </c>
      <c r="C55" s="88" t="s">
        <v>184</v>
      </c>
      <c r="D55" s="122">
        <v>5</v>
      </c>
      <c r="E55" s="78" t="s">
        <v>44</v>
      </c>
      <c r="F55" s="70"/>
      <c r="G55" s="110">
        <f t="shared" si="4"/>
        <v>0</v>
      </c>
      <c r="H55" s="75">
        <f t="shared" si="5"/>
        <v>0</v>
      </c>
    </row>
    <row r="56" spans="1:8" x14ac:dyDescent="0.2">
      <c r="A56" s="161"/>
      <c r="B56" s="76" t="s">
        <v>86</v>
      </c>
      <c r="C56" s="80" t="s">
        <v>186</v>
      </c>
      <c r="D56" s="123">
        <v>11</v>
      </c>
      <c r="E56" s="78" t="s">
        <v>44</v>
      </c>
      <c r="F56" s="70"/>
      <c r="G56" s="110">
        <f t="shared" si="4"/>
        <v>0</v>
      </c>
      <c r="H56" s="75">
        <f t="shared" si="5"/>
        <v>0</v>
      </c>
    </row>
    <row r="57" spans="1:8" x14ac:dyDescent="0.2">
      <c r="A57" s="161"/>
      <c r="B57" s="79" t="s">
        <v>87</v>
      </c>
      <c r="C57" s="77" t="s">
        <v>178</v>
      </c>
      <c r="D57" s="87">
        <v>6</v>
      </c>
      <c r="E57" s="78" t="s">
        <v>44</v>
      </c>
      <c r="F57" s="70"/>
      <c r="G57" s="110">
        <f t="shared" si="4"/>
        <v>0</v>
      </c>
      <c r="H57" s="75">
        <f t="shared" si="5"/>
        <v>0</v>
      </c>
    </row>
    <row r="58" spans="1:8" x14ac:dyDescent="0.2">
      <c r="A58" s="161"/>
      <c r="B58" s="76" t="s">
        <v>88</v>
      </c>
      <c r="C58" s="77" t="s">
        <v>201</v>
      </c>
      <c r="D58" s="122">
        <v>30</v>
      </c>
      <c r="E58" s="78" t="s">
        <v>44</v>
      </c>
      <c r="F58" s="70"/>
      <c r="G58" s="110">
        <f t="shared" si="4"/>
        <v>0</v>
      </c>
      <c r="H58" s="75">
        <f t="shared" si="5"/>
        <v>0</v>
      </c>
    </row>
    <row r="59" spans="1:8" x14ac:dyDescent="0.2">
      <c r="A59" s="161"/>
      <c r="B59" s="79" t="s">
        <v>89</v>
      </c>
      <c r="C59" s="80" t="s">
        <v>202</v>
      </c>
      <c r="D59" s="123">
        <v>78</v>
      </c>
      <c r="E59" s="78" t="s">
        <v>44</v>
      </c>
      <c r="F59" s="70"/>
      <c r="G59" s="110">
        <f t="shared" si="4"/>
        <v>0</v>
      </c>
      <c r="H59" s="75">
        <f t="shared" si="5"/>
        <v>0</v>
      </c>
    </row>
    <row r="60" spans="1:8" x14ac:dyDescent="0.2">
      <c r="A60" s="161"/>
      <c r="B60" s="76" t="s">
        <v>90</v>
      </c>
      <c r="C60" s="77" t="s">
        <v>161</v>
      </c>
      <c r="D60" s="122">
        <v>61.5</v>
      </c>
      <c r="E60" s="78" t="s">
        <v>44</v>
      </c>
      <c r="F60" s="70"/>
      <c r="G60" s="110">
        <f t="shared" si="4"/>
        <v>0</v>
      </c>
      <c r="H60" s="75">
        <f t="shared" si="5"/>
        <v>0</v>
      </c>
    </row>
    <row r="61" spans="1:8" x14ac:dyDescent="0.2">
      <c r="A61" s="161"/>
      <c r="B61" s="79" t="s">
        <v>91</v>
      </c>
      <c r="C61" s="77" t="s">
        <v>162</v>
      </c>
      <c r="D61" s="122">
        <v>43</v>
      </c>
      <c r="E61" s="78" t="s">
        <v>44</v>
      </c>
      <c r="F61" s="70"/>
      <c r="G61" s="110">
        <f t="shared" si="4"/>
        <v>0</v>
      </c>
      <c r="H61" s="75">
        <f t="shared" si="5"/>
        <v>0</v>
      </c>
    </row>
    <row r="62" spans="1:8" x14ac:dyDescent="0.2">
      <c r="A62" s="161"/>
      <c r="B62" s="76" t="s">
        <v>92</v>
      </c>
      <c r="C62" s="77" t="s">
        <v>203</v>
      </c>
      <c r="D62" s="122">
        <v>25</v>
      </c>
      <c r="E62" s="78" t="s">
        <v>44</v>
      </c>
      <c r="F62" s="70"/>
      <c r="G62" s="110">
        <f t="shared" si="4"/>
        <v>0</v>
      </c>
      <c r="H62" s="75">
        <f t="shared" si="5"/>
        <v>0</v>
      </c>
    </row>
    <row r="63" spans="1:8" x14ac:dyDescent="0.2">
      <c r="A63" s="161"/>
      <c r="B63" s="79" t="s">
        <v>93</v>
      </c>
      <c r="C63" s="80" t="s">
        <v>188</v>
      </c>
      <c r="D63" s="123">
        <v>3</v>
      </c>
      <c r="E63" s="78" t="s">
        <v>44</v>
      </c>
      <c r="F63" s="70"/>
      <c r="G63" s="110">
        <f t="shared" si="4"/>
        <v>0</v>
      </c>
      <c r="H63" s="75">
        <f t="shared" si="5"/>
        <v>0</v>
      </c>
    </row>
    <row r="64" spans="1:8" x14ac:dyDescent="0.2">
      <c r="A64" s="161"/>
      <c r="B64" s="76" t="s">
        <v>94</v>
      </c>
      <c r="C64" s="94" t="s">
        <v>182</v>
      </c>
      <c r="D64" s="123">
        <v>22.5</v>
      </c>
      <c r="E64" s="78" t="s">
        <v>44</v>
      </c>
      <c r="F64" s="70"/>
      <c r="G64" s="110">
        <f t="shared" si="4"/>
        <v>0</v>
      </c>
      <c r="H64" s="75">
        <f t="shared" si="5"/>
        <v>0</v>
      </c>
    </row>
    <row r="65" spans="1:8" x14ac:dyDescent="0.2">
      <c r="A65" s="161"/>
      <c r="B65" s="79" t="s">
        <v>95</v>
      </c>
      <c r="C65" s="81" t="s">
        <v>163</v>
      </c>
      <c r="D65" s="122">
        <v>20</v>
      </c>
      <c r="E65" s="78" t="s">
        <v>44</v>
      </c>
      <c r="F65" s="70"/>
      <c r="G65" s="110">
        <f t="shared" si="4"/>
        <v>0</v>
      </c>
      <c r="H65" s="75">
        <f t="shared" si="5"/>
        <v>0</v>
      </c>
    </row>
    <row r="66" spans="1:8" x14ac:dyDescent="0.2">
      <c r="A66" s="161"/>
      <c r="B66" s="76" t="s">
        <v>96</v>
      </c>
      <c r="C66" s="77" t="s">
        <v>164</v>
      </c>
      <c r="D66" s="122">
        <v>9.5</v>
      </c>
      <c r="E66" s="78" t="s">
        <v>44</v>
      </c>
      <c r="F66" s="70"/>
      <c r="G66" s="110">
        <f t="shared" si="4"/>
        <v>0</v>
      </c>
      <c r="H66" s="75">
        <f t="shared" si="5"/>
        <v>0</v>
      </c>
    </row>
    <row r="67" spans="1:8" x14ac:dyDescent="0.2">
      <c r="A67" s="161"/>
      <c r="B67" s="79" t="s">
        <v>97</v>
      </c>
      <c r="C67" s="80" t="s">
        <v>187</v>
      </c>
      <c r="D67" s="123">
        <v>1.5</v>
      </c>
      <c r="E67" s="83" t="s">
        <v>44</v>
      </c>
      <c r="F67" s="70"/>
      <c r="G67" s="110">
        <f t="shared" si="4"/>
        <v>0</v>
      </c>
      <c r="H67" s="75">
        <f t="shared" si="5"/>
        <v>0</v>
      </c>
    </row>
    <row r="68" spans="1:8" x14ac:dyDescent="0.2">
      <c r="A68" s="161"/>
      <c r="B68" s="76" t="s">
        <v>98</v>
      </c>
      <c r="C68" s="77" t="s">
        <v>165</v>
      </c>
      <c r="D68" s="122">
        <v>26.5</v>
      </c>
      <c r="E68" s="78" t="s">
        <v>44</v>
      </c>
      <c r="F68" s="70"/>
      <c r="G68" s="110">
        <f t="shared" si="4"/>
        <v>0</v>
      </c>
      <c r="H68" s="75">
        <f t="shared" si="5"/>
        <v>0</v>
      </c>
    </row>
    <row r="69" spans="1:8" x14ac:dyDescent="0.2">
      <c r="A69" s="161"/>
      <c r="B69" s="79" t="s">
        <v>99</v>
      </c>
      <c r="C69" s="77" t="s">
        <v>204</v>
      </c>
      <c r="D69" s="122">
        <v>30</v>
      </c>
      <c r="E69" s="78" t="s">
        <v>44</v>
      </c>
      <c r="F69" s="70"/>
      <c r="G69" s="110">
        <f t="shared" si="4"/>
        <v>0</v>
      </c>
      <c r="H69" s="75">
        <f t="shared" si="5"/>
        <v>0</v>
      </c>
    </row>
    <row r="70" spans="1:8" x14ac:dyDescent="0.2">
      <c r="A70" s="161"/>
      <c r="B70" s="76" t="s">
        <v>100</v>
      </c>
      <c r="C70" s="80" t="s">
        <v>166</v>
      </c>
      <c r="D70" s="122">
        <v>6.5</v>
      </c>
      <c r="E70" s="78" t="s">
        <v>44</v>
      </c>
      <c r="F70" s="70"/>
      <c r="G70" s="110">
        <f t="shared" si="4"/>
        <v>0</v>
      </c>
      <c r="H70" s="75">
        <f t="shared" si="5"/>
        <v>0</v>
      </c>
    </row>
    <row r="71" spans="1:8" x14ac:dyDescent="0.2">
      <c r="A71" s="161"/>
      <c r="B71" s="79" t="s">
        <v>101</v>
      </c>
      <c r="C71" s="81" t="s">
        <v>210</v>
      </c>
      <c r="D71" s="122">
        <v>5</v>
      </c>
      <c r="E71" s="78" t="s">
        <v>44</v>
      </c>
      <c r="F71" s="70"/>
      <c r="G71" s="110">
        <f t="shared" si="4"/>
        <v>0</v>
      </c>
      <c r="H71" s="75">
        <f t="shared" si="5"/>
        <v>0</v>
      </c>
    </row>
    <row r="72" spans="1:8" x14ac:dyDescent="0.2">
      <c r="A72" s="161"/>
      <c r="B72" s="76" t="s">
        <v>102</v>
      </c>
      <c r="C72" s="80" t="s">
        <v>209</v>
      </c>
      <c r="D72" s="122">
        <v>8</v>
      </c>
      <c r="E72" s="78" t="s">
        <v>44</v>
      </c>
      <c r="F72" s="70"/>
      <c r="G72" s="110">
        <f t="shared" si="4"/>
        <v>0</v>
      </c>
      <c r="H72" s="75">
        <f t="shared" si="5"/>
        <v>0</v>
      </c>
    </row>
    <row r="73" spans="1:8" x14ac:dyDescent="0.2">
      <c r="A73" s="161"/>
      <c r="B73" s="79" t="s">
        <v>103</v>
      </c>
      <c r="C73" s="80" t="s">
        <v>208</v>
      </c>
      <c r="D73" s="122">
        <v>6</v>
      </c>
      <c r="E73" s="78" t="s">
        <v>44</v>
      </c>
      <c r="F73" s="70"/>
      <c r="G73" s="110">
        <f t="shared" si="4"/>
        <v>0</v>
      </c>
      <c r="H73" s="75">
        <f t="shared" si="5"/>
        <v>0</v>
      </c>
    </row>
    <row r="74" spans="1:8" x14ac:dyDescent="0.2">
      <c r="A74" s="161"/>
      <c r="B74" s="76" t="s">
        <v>104</v>
      </c>
      <c r="C74" s="89" t="s">
        <v>211</v>
      </c>
      <c r="D74" s="124">
        <v>3</v>
      </c>
      <c r="E74" s="78" t="s">
        <v>44</v>
      </c>
      <c r="F74" s="70"/>
      <c r="G74" s="110">
        <f t="shared" si="4"/>
        <v>0</v>
      </c>
      <c r="H74" s="75">
        <f t="shared" si="5"/>
        <v>0</v>
      </c>
    </row>
    <row r="75" spans="1:8" x14ac:dyDescent="0.2">
      <c r="A75" s="161"/>
      <c r="B75" s="79" t="s">
        <v>105</v>
      </c>
      <c r="C75" s="90" t="s">
        <v>167</v>
      </c>
      <c r="D75" s="122">
        <v>31.5</v>
      </c>
      <c r="E75" s="78" t="s">
        <v>44</v>
      </c>
      <c r="F75" s="70"/>
      <c r="G75" s="110">
        <f t="shared" si="4"/>
        <v>0</v>
      </c>
      <c r="H75" s="75">
        <f t="shared" si="5"/>
        <v>0</v>
      </c>
    </row>
    <row r="76" spans="1:8" x14ac:dyDescent="0.2">
      <c r="A76" s="161"/>
      <c r="B76" s="76" t="s">
        <v>106</v>
      </c>
      <c r="C76" s="86" t="s">
        <v>168</v>
      </c>
      <c r="D76" s="122">
        <v>40</v>
      </c>
      <c r="E76" s="83" t="s">
        <v>44</v>
      </c>
      <c r="F76" s="70"/>
      <c r="G76" s="111">
        <f t="shared" si="4"/>
        <v>0</v>
      </c>
      <c r="H76" s="75">
        <f t="shared" si="5"/>
        <v>0</v>
      </c>
    </row>
    <row r="77" spans="1:8" x14ac:dyDescent="0.2">
      <c r="A77" s="161"/>
      <c r="B77" s="79" t="s">
        <v>107</v>
      </c>
      <c r="C77" s="91" t="s">
        <v>207</v>
      </c>
      <c r="D77" s="122">
        <v>32.659999999999997</v>
      </c>
      <c r="E77" s="83" t="s">
        <v>44</v>
      </c>
      <c r="F77" s="70"/>
      <c r="G77" s="110">
        <f t="shared" si="4"/>
        <v>0</v>
      </c>
      <c r="H77" s="75">
        <f t="shared" si="5"/>
        <v>0</v>
      </c>
    </row>
    <row r="78" spans="1:8" x14ac:dyDescent="0.2">
      <c r="A78" s="161"/>
      <c r="B78" s="76" t="s">
        <v>108</v>
      </c>
      <c r="C78" s="86" t="s">
        <v>169</v>
      </c>
      <c r="D78" s="122">
        <v>42.75</v>
      </c>
      <c r="E78" s="83" t="s">
        <v>44</v>
      </c>
      <c r="F78" s="70"/>
      <c r="G78" s="110">
        <f t="shared" si="4"/>
        <v>0</v>
      </c>
      <c r="H78" s="75">
        <f t="shared" si="5"/>
        <v>0</v>
      </c>
    </row>
    <row r="79" spans="1:8" x14ac:dyDescent="0.2">
      <c r="A79" s="161"/>
      <c r="B79" s="79" t="s">
        <v>109</v>
      </c>
      <c r="C79" s="86" t="s">
        <v>170</v>
      </c>
      <c r="D79" s="122">
        <v>34.630000000000003</v>
      </c>
      <c r="E79" s="83" t="s">
        <v>44</v>
      </c>
      <c r="F79" s="70"/>
      <c r="G79" s="110">
        <f t="shared" ref="G79:G86" si="6">F79*12</f>
        <v>0</v>
      </c>
      <c r="H79" s="75">
        <f t="shared" si="5"/>
        <v>0</v>
      </c>
    </row>
    <row r="80" spans="1:8" x14ac:dyDescent="0.2">
      <c r="A80" s="161"/>
      <c r="B80" s="76" t="s">
        <v>110</v>
      </c>
      <c r="C80" s="90" t="s">
        <v>171</v>
      </c>
      <c r="D80" s="122">
        <v>48.75</v>
      </c>
      <c r="E80" s="83" t="s">
        <v>44</v>
      </c>
      <c r="F80" s="70"/>
      <c r="G80" s="110">
        <f t="shared" si="6"/>
        <v>0</v>
      </c>
      <c r="H80" s="75">
        <f t="shared" si="5"/>
        <v>0</v>
      </c>
    </row>
    <row r="81" spans="1:8" x14ac:dyDescent="0.2">
      <c r="A81" s="161"/>
      <c r="B81" s="79" t="s">
        <v>111</v>
      </c>
      <c r="C81" s="77" t="s">
        <v>206</v>
      </c>
      <c r="D81" s="122">
        <v>83</v>
      </c>
      <c r="E81" s="78" t="s">
        <v>44</v>
      </c>
      <c r="F81" s="70"/>
      <c r="G81" s="110">
        <f t="shared" si="6"/>
        <v>0</v>
      </c>
      <c r="H81" s="75">
        <f t="shared" si="5"/>
        <v>0</v>
      </c>
    </row>
    <row r="82" spans="1:8" x14ac:dyDescent="0.2">
      <c r="A82" s="161"/>
      <c r="B82" s="76" t="s">
        <v>112</v>
      </c>
      <c r="C82" s="77" t="s">
        <v>176</v>
      </c>
      <c r="D82" s="122">
        <v>45.5</v>
      </c>
      <c r="E82" s="78" t="s">
        <v>44</v>
      </c>
      <c r="F82" s="70"/>
      <c r="G82" s="111">
        <f t="shared" si="6"/>
        <v>0</v>
      </c>
      <c r="H82" s="75">
        <f t="shared" ref="H82:H86" si="7">G82</f>
        <v>0</v>
      </c>
    </row>
    <row r="83" spans="1:8" x14ac:dyDescent="0.2">
      <c r="A83" s="161"/>
      <c r="B83" s="79" t="s">
        <v>113</v>
      </c>
      <c r="C83" s="77" t="s">
        <v>172</v>
      </c>
      <c r="D83" s="122">
        <v>31.5</v>
      </c>
      <c r="E83" s="83" t="s">
        <v>44</v>
      </c>
      <c r="F83" s="70"/>
      <c r="G83" s="111">
        <f t="shared" si="6"/>
        <v>0</v>
      </c>
      <c r="H83" s="75">
        <f t="shared" si="7"/>
        <v>0</v>
      </c>
    </row>
    <row r="84" spans="1:8" x14ac:dyDescent="0.2">
      <c r="A84" s="161"/>
      <c r="B84" s="76" t="s">
        <v>114</v>
      </c>
      <c r="C84" s="81" t="s">
        <v>205</v>
      </c>
      <c r="D84" s="122">
        <v>22</v>
      </c>
      <c r="E84" s="83" t="s">
        <v>44</v>
      </c>
      <c r="F84" s="70"/>
      <c r="G84" s="111">
        <f t="shared" si="6"/>
        <v>0</v>
      </c>
      <c r="H84" s="75">
        <f t="shared" si="7"/>
        <v>0</v>
      </c>
    </row>
    <row r="85" spans="1:8" x14ac:dyDescent="0.2">
      <c r="A85" s="161"/>
      <c r="B85" s="79" t="s">
        <v>115</v>
      </c>
      <c r="C85" s="77" t="s">
        <v>173</v>
      </c>
      <c r="D85" s="122">
        <v>36</v>
      </c>
      <c r="E85" s="78" t="s">
        <v>44</v>
      </c>
      <c r="F85" s="70"/>
      <c r="G85" s="111">
        <f t="shared" si="6"/>
        <v>0</v>
      </c>
      <c r="H85" s="75">
        <f t="shared" si="7"/>
        <v>0</v>
      </c>
    </row>
    <row r="86" spans="1:8" x14ac:dyDescent="0.2">
      <c r="A86" s="161"/>
      <c r="B86" s="76" t="s">
        <v>116</v>
      </c>
      <c r="C86" s="77" t="s">
        <v>174</v>
      </c>
      <c r="D86" s="122">
        <v>22.5</v>
      </c>
      <c r="E86" s="78" t="s">
        <v>44</v>
      </c>
      <c r="F86" s="70"/>
      <c r="G86" s="111">
        <f t="shared" si="6"/>
        <v>0</v>
      </c>
      <c r="H86" s="75">
        <f t="shared" si="7"/>
        <v>0</v>
      </c>
    </row>
    <row r="87" spans="1:8" x14ac:dyDescent="0.2">
      <c r="A87" s="161"/>
      <c r="B87" s="95"/>
      <c r="C87" s="96" t="s">
        <v>117</v>
      </c>
      <c r="D87" s="97">
        <f>SUM(D14:D86)</f>
        <v>2064.1799999999998</v>
      </c>
      <c r="E87" s="98" t="s">
        <v>44</v>
      </c>
      <c r="F87" s="99">
        <f>SUM(F14:F86)</f>
        <v>0</v>
      </c>
      <c r="G87" s="112">
        <f>SUM(G14:G86)</f>
        <v>0</v>
      </c>
      <c r="H87" s="114">
        <f t="shared" ref="H87:H88" si="8">G87</f>
        <v>0</v>
      </c>
    </row>
    <row r="88" spans="1:8" x14ac:dyDescent="0.2">
      <c r="A88" s="161"/>
      <c r="B88" s="95"/>
      <c r="C88" s="96" t="s">
        <v>123</v>
      </c>
      <c r="D88" s="100"/>
      <c r="E88" s="101" t="str">
        <f>E87</f>
        <v>TR</v>
      </c>
      <c r="F88" s="102">
        <f>TRUNC(F87*(1+$H$4),2)</f>
        <v>0</v>
      </c>
      <c r="G88" s="113">
        <f>TRUNC(G87*(1+$H$4),2)</f>
        <v>0</v>
      </c>
      <c r="H88" s="115">
        <f t="shared" si="8"/>
        <v>0</v>
      </c>
    </row>
    <row r="89" spans="1:8" x14ac:dyDescent="0.2">
      <c r="A89" s="161"/>
      <c r="B89" s="156" t="s">
        <v>131</v>
      </c>
      <c r="C89" s="156"/>
      <c r="D89" s="156"/>
      <c r="E89" s="156"/>
      <c r="F89" s="156"/>
      <c r="G89" s="157"/>
      <c r="H89" s="115">
        <v>365000</v>
      </c>
    </row>
    <row r="90" spans="1:8" ht="15.75" thickBot="1" x14ac:dyDescent="0.25">
      <c r="A90" s="162"/>
      <c r="B90" s="158" t="s">
        <v>130</v>
      </c>
      <c r="C90" s="158"/>
      <c r="D90" s="158"/>
      <c r="E90" s="158"/>
      <c r="F90" s="158"/>
      <c r="G90" s="159"/>
      <c r="H90" s="116">
        <f>H88+H89</f>
        <v>365000</v>
      </c>
    </row>
    <row r="91" spans="1:8" ht="26.25" customHeight="1" x14ac:dyDescent="0.2">
      <c r="A91" s="130" t="s">
        <v>126</v>
      </c>
      <c r="B91" s="131"/>
      <c r="C91" s="131"/>
      <c r="D91" s="131"/>
      <c r="E91" s="131"/>
      <c r="F91" s="131"/>
      <c r="G91" s="131"/>
      <c r="H91" s="132"/>
    </row>
    <row r="92" spans="1:8" ht="30" customHeight="1" x14ac:dyDescent="0.2">
      <c r="A92" s="118" t="s">
        <v>127</v>
      </c>
      <c r="B92" s="126" t="s">
        <v>128</v>
      </c>
      <c r="C92" s="126"/>
      <c r="D92" s="126"/>
      <c r="E92" s="126"/>
      <c r="F92" s="126"/>
      <c r="G92" s="126"/>
      <c r="H92" s="127"/>
    </row>
    <row r="93" spans="1:8" ht="25.5" customHeight="1" x14ac:dyDescent="0.2">
      <c r="A93" s="118" t="s">
        <v>129</v>
      </c>
      <c r="B93" s="126" t="s">
        <v>133</v>
      </c>
      <c r="C93" s="126"/>
      <c r="D93" s="126"/>
      <c r="E93" s="126"/>
      <c r="F93" s="126"/>
      <c r="G93" s="126"/>
      <c r="H93" s="127"/>
    </row>
    <row r="94" spans="1:8" ht="30.75" customHeight="1" x14ac:dyDescent="0.2">
      <c r="A94" s="118" t="s">
        <v>132</v>
      </c>
      <c r="B94" s="126" t="s">
        <v>213</v>
      </c>
      <c r="C94" s="126"/>
      <c r="D94" s="126"/>
      <c r="E94" s="126"/>
      <c r="F94" s="126"/>
      <c r="G94" s="126"/>
      <c r="H94" s="127"/>
    </row>
    <row r="95" spans="1:8" ht="20.25" customHeight="1" thickBot="1" x14ac:dyDescent="0.25">
      <c r="A95" s="119">
        <v>4</v>
      </c>
      <c r="B95" s="128" t="s">
        <v>214</v>
      </c>
      <c r="C95" s="128"/>
      <c r="D95" s="128"/>
      <c r="E95" s="128"/>
      <c r="F95" s="128"/>
      <c r="G95" s="128"/>
      <c r="H95" s="129"/>
    </row>
  </sheetData>
  <sheetProtection algorithmName="SHA-512" hashValue="ndlL2vwJiqhPM8XbjrrYn5s1SDNSCn4U1MJcfUCNaQndOOb4fLJMXxAOYTLx5tB9bMGn2rgLAl2diZIZpmYMJA==" saltValue="k+zHpQD9F6IPrhYXHNBsCA==" spinCount="100000" sheet="1" selectLockedCells="1"/>
  <protectedRanges>
    <protectedRange sqref="F14:F86" name="Intervalo1"/>
  </protectedRanges>
  <sortState ref="A341:D392">
    <sortCondition ref="B341:B392"/>
  </sortState>
  <mergeCells count="28">
    <mergeCell ref="A3:E3"/>
    <mergeCell ref="A5:E5"/>
    <mergeCell ref="A10:A11"/>
    <mergeCell ref="B89:G89"/>
    <mergeCell ref="B90:G90"/>
    <mergeCell ref="A12:A90"/>
    <mergeCell ref="F12:G12"/>
    <mergeCell ref="A1:H2"/>
    <mergeCell ref="A7:H7"/>
    <mergeCell ref="F6:G6"/>
    <mergeCell ref="F3:H3"/>
    <mergeCell ref="B12:B13"/>
    <mergeCell ref="C10:H10"/>
    <mergeCell ref="F11:H11"/>
    <mergeCell ref="C12:C13"/>
    <mergeCell ref="H12:H13"/>
    <mergeCell ref="F4:G4"/>
    <mergeCell ref="F5:G5"/>
    <mergeCell ref="E8:F8"/>
    <mergeCell ref="E9:H9"/>
    <mergeCell ref="E12:E13"/>
    <mergeCell ref="D12:D13"/>
    <mergeCell ref="C11:E11"/>
    <mergeCell ref="B92:H92"/>
    <mergeCell ref="B93:H93"/>
    <mergeCell ref="B94:H94"/>
    <mergeCell ref="B95:H95"/>
    <mergeCell ref="A91:H91"/>
  </mergeCells>
  <phoneticPr fontId="25" type="noConversion"/>
  <conditionalFormatting sqref="C12 C14 C16:C87 G14:G86">
    <cfRule type="containsText" dxfId="3" priority="2301" stopIfTrue="1" operator="containsText" text="x,xx">
      <formula>NOT(ISERROR(SEARCH("x,xx",C12)))</formula>
    </cfRule>
  </conditionalFormatting>
  <conditionalFormatting sqref="C88">
    <cfRule type="containsText" dxfId="2" priority="36" stopIfTrue="1" operator="containsText" text="x,xx">
      <formula>NOT(ISERROR(SEARCH("x,xx",C88)))</formula>
    </cfRule>
  </conditionalFormatting>
  <conditionalFormatting sqref="C11">
    <cfRule type="containsText" dxfId="1" priority="35" stopIfTrue="1" operator="containsText" text="x,xx">
      <formula>NOT(ISERROR(SEARCH("x,xx",C11)))</formula>
    </cfRule>
  </conditionalFormatting>
  <conditionalFormatting sqref="C15">
    <cfRule type="containsText" dxfId="0" priority="33" stopIfTrue="1" operator="containsText" text="x,xx">
      <formula>NOT(ISERROR(SEARCH("x,xx",C15)))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52" fitToHeight="0" orientation="portrait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A2" sqref="A2"/>
    </sheetView>
  </sheetViews>
  <sheetFormatPr defaultColWidth="8.7109375" defaultRowHeight="12.75" x14ac:dyDescent="0.2"/>
  <cols>
    <col min="1" max="1" width="10.28515625" style="19" customWidth="1"/>
    <col min="2" max="2" width="6.28515625" style="19" customWidth="1"/>
    <col min="3" max="3" width="43.5703125" style="19" customWidth="1"/>
    <col min="4" max="4" width="11.140625" style="19" customWidth="1"/>
    <col min="5" max="6" width="8.7109375" style="19"/>
    <col min="7" max="7" width="31.42578125" style="19" customWidth="1"/>
    <col min="8" max="8" width="8.7109375" style="19"/>
    <col min="9" max="9" width="10.28515625" style="19" customWidth="1"/>
    <col min="10" max="16384" width="8.7109375" style="19"/>
  </cols>
  <sheetData>
    <row r="1" spans="1:8" x14ac:dyDescent="0.2">
      <c r="A1" s="18"/>
      <c r="B1" s="18"/>
      <c r="C1" s="18"/>
      <c r="D1" s="18"/>
      <c r="E1" s="1"/>
    </row>
    <row r="2" spans="1:8" x14ac:dyDescent="0.2">
      <c r="A2" s="18"/>
      <c r="B2" s="18"/>
      <c r="C2" s="18"/>
      <c r="D2" s="18"/>
      <c r="E2" s="1"/>
    </row>
    <row r="3" spans="1:8" x14ac:dyDescent="0.2">
      <c r="A3" s="18"/>
      <c r="B3" s="18"/>
      <c r="C3" s="18"/>
      <c r="D3" s="18"/>
      <c r="E3" s="1"/>
    </row>
    <row r="4" spans="1:8" ht="12.75" customHeight="1" x14ac:dyDescent="0.2">
      <c r="A4" s="20"/>
      <c r="B4" s="164" t="s">
        <v>38</v>
      </c>
      <c r="C4" s="164"/>
      <c r="D4" s="164"/>
      <c r="E4" s="1"/>
    </row>
    <row r="5" spans="1:8" s="23" customFormat="1" ht="13.5" thickBot="1" x14ac:dyDescent="0.25">
      <c r="A5" s="22"/>
      <c r="B5" s="22"/>
      <c r="C5" s="22"/>
      <c r="D5" s="22"/>
      <c r="E5" s="22"/>
    </row>
    <row r="6" spans="1:8" ht="15" x14ac:dyDescent="0.2">
      <c r="A6" s="2"/>
      <c r="B6" s="60"/>
      <c r="C6" s="61" t="s">
        <v>14</v>
      </c>
      <c r="D6" s="61"/>
      <c r="E6" s="2"/>
      <c r="F6" s="165" t="s">
        <v>37</v>
      </c>
      <c r="G6" s="165"/>
      <c r="H6" s="165"/>
    </row>
    <row r="7" spans="1:8" ht="15" x14ac:dyDescent="0.2">
      <c r="A7" s="1"/>
      <c r="B7" s="42">
        <v>1</v>
      </c>
      <c r="C7" s="46" t="s">
        <v>15</v>
      </c>
      <c r="D7" s="47">
        <v>3.5000000000000003E-2</v>
      </c>
      <c r="E7" s="1"/>
      <c r="F7" s="28" t="s">
        <v>29</v>
      </c>
      <c r="G7" s="28"/>
      <c r="H7" s="28"/>
    </row>
    <row r="8" spans="1:8" ht="15" x14ac:dyDescent="0.2">
      <c r="A8" s="1"/>
      <c r="B8" s="42">
        <v>2</v>
      </c>
      <c r="C8" s="46" t="s">
        <v>16</v>
      </c>
      <c r="D8" s="47">
        <v>8.9999999999999993E-3</v>
      </c>
      <c r="E8" s="1"/>
      <c r="F8" s="28" t="s">
        <v>30</v>
      </c>
      <c r="G8" s="28"/>
      <c r="H8" s="28"/>
    </row>
    <row r="9" spans="1:8" ht="15" x14ac:dyDescent="0.2">
      <c r="A9" s="1"/>
      <c r="B9" s="54">
        <v>3</v>
      </c>
      <c r="C9" s="58" t="s">
        <v>17</v>
      </c>
      <c r="D9" s="59">
        <v>1.26E-2</v>
      </c>
      <c r="E9" s="1"/>
      <c r="F9" s="28" t="s">
        <v>31</v>
      </c>
      <c r="G9" s="28"/>
      <c r="H9" s="28"/>
    </row>
    <row r="10" spans="1:8" ht="15" x14ac:dyDescent="0.2">
      <c r="A10" s="1"/>
      <c r="B10" s="42"/>
      <c r="C10" s="46"/>
      <c r="D10" s="62"/>
      <c r="E10" s="1"/>
      <c r="F10" s="28" t="s">
        <v>32</v>
      </c>
      <c r="G10" s="28"/>
      <c r="H10" s="28"/>
    </row>
    <row r="11" spans="1:8" ht="15" x14ac:dyDescent="0.2">
      <c r="A11" s="1"/>
      <c r="B11" s="48">
        <v>4</v>
      </c>
      <c r="C11" s="49" t="s">
        <v>18</v>
      </c>
      <c r="D11" s="50">
        <v>7.0000000000000007E-2</v>
      </c>
      <c r="E11" s="1"/>
      <c r="F11" s="28" t="s">
        <v>33</v>
      </c>
      <c r="G11" s="28"/>
      <c r="H11" s="28"/>
    </row>
    <row r="12" spans="1:8" ht="15" x14ac:dyDescent="0.2">
      <c r="A12" s="1"/>
      <c r="B12" s="45"/>
      <c r="C12" s="46"/>
      <c r="D12" s="62"/>
      <c r="E12" s="1"/>
      <c r="F12" s="29" t="s">
        <v>34</v>
      </c>
      <c r="G12" s="29"/>
      <c r="H12" s="29"/>
    </row>
    <row r="13" spans="1:8" x14ac:dyDescent="0.2">
      <c r="A13" s="1"/>
      <c r="B13" s="39">
        <v>5</v>
      </c>
      <c r="C13" s="40" t="s">
        <v>19</v>
      </c>
      <c r="D13" s="57">
        <f>SUM(D14:D17)</f>
        <v>8.6499999999999994E-2</v>
      </c>
      <c r="E13" s="1"/>
      <c r="F13" s="30"/>
      <c r="G13" s="30"/>
      <c r="H13" s="30"/>
    </row>
    <row r="14" spans="1:8" ht="13.9" customHeight="1" x14ac:dyDescent="0.2">
      <c r="A14" s="1"/>
      <c r="B14" s="51" t="s">
        <v>20</v>
      </c>
      <c r="C14" s="52" t="s">
        <v>21</v>
      </c>
      <c r="D14" s="53">
        <v>0.03</v>
      </c>
      <c r="E14" s="1"/>
      <c r="F14" s="31"/>
      <c r="G14" s="24"/>
      <c r="H14" s="24"/>
    </row>
    <row r="15" spans="1:8" x14ac:dyDescent="0.2">
      <c r="A15" s="1"/>
      <c r="B15" s="42" t="s">
        <v>22</v>
      </c>
      <c r="C15" s="43" t="s">
        <v>23</v>
      </c>
      <c r="D15" s="44">
        <v>6.4999999999999997E-3</v>
      </c>
      <c r="E15" s="1"/>
      <c r="F15" s="24"/>
      <c r="G15" s="24"/>
      <c r="H15" s="24"/>
    </row>
    <row r="16" spans="1:8" x14ac:dyDescent="0.2">
      <c r="A16" s="1"/>
      <c r="B16" s="42" t="s">
        <v>24</v>
      </c>
      <c r="C16" s="43" t="s">
        <v>25</v>
      </c>
      <c r="D16" s="44">
        <v>0.03</v>
      </c>
      <c r="E16" s="1"/>
      <c r="F16" s="24"/>
      <c r="G16" s="24"/>
      <c r="H16" s="24"/>
    </row>
    <row r="17" spans="1:10" x14ac:dyDescent="0.2">
      <c r="A17" s="1"/>
      <c r="B17" s="54" t="s">
        <v>26</v>
      </c>
      <c r="C17" s="55" t="s">
        <v>27</v>
      </c>
      <c r="D17" s="56">
        <v>0.02</v>
      </c>
      <c r="E17" s="1"/>
      <c r="F17" s="166"/>
      <c r="G17" s="166"/>
      <c r="H17" s="166"/>
    </row>
    <row r="18" spans="1:10" ht="13.9" customHeight="1" x14ac:dyDescent="0.2">
      <c r="A18" s="1"/>
      <c r="B18" s="42"/>
      <c r="C18" s="43"/>
      <c r="D18" s="63"/>
      <c r="E18" s="1"/>
      <c r="F18" s="165" t="s">
        <v>40</v>
      </c>
      <c r="G18" s="165"/>
      <c r="H18" s="165"/>
    </row>
    <row r="19" spans="1:10" x14ac:dyDescent="0.2">
      <c r="A19" s="3"/>
      <c r="B19" s="39">
        <v>6</v>
      </c>
      <c r="C19" s="40" t="s">
        <v>28</v>
      </c>
      <c r="D19" s="41">
        <v>0.01</v>
      </c>
      <c r="E19" s="3"/>
      <c r="F19" s="167" t="s">
        <v>39</v>
      </c>
      <c r="G19" s="167"/>
      <c r="H19" s="167"/>
    </row>
    <row r="20" spans="1:10" x14ac:dyDescent="0.2">
      <c r="A20" s="3"/>
      <c r="B20" s="170"/>
      <c r="C20" s="170"/>
      <c r="D20" s="170"/>
      <c r="E20" s="4"/>
      <c r="F20" s="168"/>
      <c r="G20" s="168"/>
      <c r="H20" s="168"/>
    </row>
    <row r="21" spans="1:10" ht="13.5" thickBot="1" x14ac:dyDescent="0.25">
      <c r="A21" s="3"/>
      <c r="B21" s="36"/>
      <c r="C21" s="37" t="s">
        <v>35</v>
      </c>
      <c r="D21" s="38">
        <f>(((1+D7+D8+D9)*(1+D19)*(1+D11)/(1-D13))-1)</f>
        <v>0.25</v>
      </c>
      <c r="E21" s="4"/>
      <c r="F21" s="168"/>
      <c r="G21" s="168"/>
      <c r="H21" s="168"/>
    </row>
    <row r="22" spans="1:10" x14ac:dyDescent="0.2">
      <c r="A22" s="3"/>
      <c r="D22" s="21"/>
      <c r="E22" s="5"/>
      <c r="F22" s="168"/>
      <c r="G22" s="168"/>
      <c r="H22" s="168"/>
    </row>
    <row r="23" spans="1:10" ht="13.5" thickBot="1" x14ac:dyDescent="0.25">
      <c r="A23" s="3"/>
      <c r="B23" s="35" t="s">
        <v>36</v>
      </c>
      <c r="C23" s="31"/>
      <c r="D23" s="21"/>
      <c r="E23" s="5"/>
      <c r="F23" s="168"/>
      <c r="G23" s="168"/>
      <c r="H23" s="168"/>
    </row>
    <row r="24" spans="1:10" x14ac:dyDescent="0.2">
      <c r="A24" s="3"/>
      <c r="B24" s="171" t="s">
        <v>42</v>
      </c>
      <c r="C24" s="171"/>
      <c r="D24" s="171"/>
      <c r="E24" s="5"/>
      <c r="F24" s="168"/>
      <c r="G24" s="168"/>
      <c r="H24" s="168"/>
    </row>
    <row r="25" spans="1:10" ht="13.5" thickBot="1" x14ac:dyDescent="0.25">
      <c r="B25" s="172" t="s">
        <v>41</v>
      </c>
      <c r="C25" s="172"/>
      <c r="D25" s="172"/>
      <c r="F25" s="169"/>
      <c r="G25" s="169"/>
      <c r="H25" s="169"/>
    </row>
    <row r="27" spans="1:10" x14ac:dyDescent="0.2">
      <c r="A27" s="31"/>
      <c r="B27" s="31"/>
      <c r="C27" s="31"/>
      <c r="D27" s="31"/>
      <c r="E27" s="34"/>
      <c r="F27" s="34"/>
      <c r="G27" s="34"/>
      <c r="H27" s="34"/>
      <c r="I27" s="34"/>
      <c r="J27" s="24"/>
    </row>
    <row r="28" spans="1:10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10" ht="14.65" customHeight="1" x14ac:dyDescent="0.2">
      <c r="B29" s="31"/>
      <c r="C29" s="31"/>
      <c r="D29" s="31"/>
      <c r="E29" s="25"/>
      <c r="F29" s="31"/>
      <c r="G29" s="31"/>
      <c r="H29" s="31"/>
    </row>
    <row r="30" spans="1:10" ht="15" x14ac:dyDescent="0.2">
      <c r="B30" s="31"/>
      <c r="C30" s="31"/>
      <c r="D30" s="31"/>
      <c r="E30" s="26"/>
      <c r="F30" s="31"/>
      <c r="G30" s="31"/>
      <c r="H30" s="31"/>
    </row>
    <row r="31" spans="1:10" ht="15" x14ac:dyDescent="0.2">
      <c r="B31" s="31"/>
      <c r="C31" s="31"/>
      <c r="D31" s="31"/>
      <c r="E31" s="26"/>
      <c r="F31" s="31"/>
      <c r="G31" s="31"/>
      <c r="H31" s="31"/>
    </row>
    <row r="32" spans="1:10" ht="15" x14ac:dyDescent="0.2">
      <c r="B32" s="31"/>
      <c r="C32" s="31"/>
      <c r="D32" s="31"/>
      <c r="E32" s="26"/>
      <c r="F32" s="31"/>
      <c r="G32" s="31"/>
      <c r="H32" s="31"/>
    </row>
    <row r="33" spans="2:8" ht="15" x14ac:dyDescent="0.2">
      <c r="B33" s="32"/>
      <c r="C33" s="32"/>
      <c r="D33" s="32"/>
      <c r="E33" s="33"/>
      <c r="F33" s="32"/>
      <c r="G33" s="32"/>
      <c r="H33" s="32"/>
    </row>
    <row r="34" spans="2:8" ht="15" x14ac:dyDescent="0.2">
      <c r="E34" s="26"/>
    </row>
    <row r="35" spans="2:8" ht="15" x14ac:dyDescent="0.2">
      <c r="E35" s="27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Orçamento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2023-06-08T12:27:01Z</cp:lastPrinted>
  <dcterms:created xsi:type="dcterms:W3CDTF">2000-05-25T11:19:14Z</dcterms:created>
  <dcterms:modified xsi:type="dcterms:W3CDTF">2023-07-17T13:31:38Z</dcterms:modified>
</cp:coreProperties>
</file>